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0" windowWidth="8730" windowHeight="9015" tabRatio="837"/>
  </bookViews>
  <sheets>
    <sheet name="Running order" sheetId="16" r:id="rId1"/>
    <sheet name="Senior 100 &amp; 100+ Score Sheet" sheetId="13" r:id="rId2"/>
    <sheet name="Senior 100 &amp; 100+ Teams" sheetId="9" r:id="rId3"/>
    <sheet name="Snr 100&amp;+ XC Record" sheetId="15" r:id="rId4"/>
    <sheet name="Senior 90 Score Sheet" sheetId="12" r:id="rId5"/>
    <sheet name="Senior 90 Teams" sheetId="8" r:id="rId6"/>
    <sheet name="Snr 90 XC Record" sheetId="14" r:id="rId7"/>
    <sheet name="Junior Score sheet" sheetId="1" r:id="rId8"/>
    <sheet name="Junior Teams" sheetId="2" r:id="rId9"/>
    <sheet name="Jnr XC Record" sheetId="6" r:id="rId10"/>
    <sheet name="Senior 80 Score Sheet" sheetId="3" r:id="rId11"/>
    <sheet name="Senior 80 Teams" sheetId="4" r:id="rId12"/>
    <sheet name="Snr 80 XC Record" sheetId="7" r:id="rId13"/>
    <sheet name="Rules for scoring" sheetId="5" r:id="rId14"/>
    <sheet name="xcountry time pens" sheetId="17" r:id="rId15"/>
  </sheets>
  <definedNames>
    <definedName name="_xlnm.Print_Area" localSheetId="7">'Junior Score sheet'!$A$1:$M$26</definedName>
    <definedName name="_xlnm.Print_Area" localSheetId="8">'Junior Teams'!$A$1:$F$21</definedName>
    <definedName name="_xlnm.Print_Area" localSheetId="0">'Running order'!$A:$G</definedName>
    <definedName name="_xlnm.Print_Area" localSheetId="1">'Senior 100 &amp; 100+ Score Sheet'!$B$1:$N$24</definedName>
    <definedName name="_xlnm.Print_Area" localSheetId="2">'Senior 100 &amp; 100+ Teams'!$A$1:$G$31</definedName>
    <definedName name="_xlnm.Print_Area" localSheetId="10">'Senior 80 Score Sheet'!$A$1:$M$44</definedName>
    <definedName name="_xlnm.Print_Area" localSheetId="11">'Senior 80 Teams'!$A:$G</definedName>
    <definedName name="_xlnm.Print_Area" localSheetId="4">'Senior 90 Score Sheet'!$A$1:$M$52</definedName>
    <definedName name="_xlnm.Print_Area" localSheetId="5">'Senior 90 Teams'!$A$1:$G$76</definedName>
  </definedNames>
  <calcPr calcId="145621"/>
</workbook>
</file>

<file path=xl/calcChain.xml><?xml version="1.0" encoding="utf-8"?>
<calcChain xmlns="http://schemas.openxmlformats.org/spreadsheetml/2006/main">
  <c r="F52" i="4" l="1"/>
  <c r="F45" i="4"/>
  <c r="F38" i="4"/>
  <c r="F24" i="4"/>
  <c r="F17" i="4"/>
  <c r="F3" i="4"/>
  <c r="I33" i="3" l="1"/>
  <c r="X62" i="17"/>
  <c r="X63" i="17" s="1"/>
  <c r="X64" i="17" s="1"/>
  <c r="X65" i="17" s="1"/>
  <c r="X66" i="17" s="1"/>
  <c r="X67" i="17" s="1"/>
  <c r="W63" i="17"/>
  <c r="W64" i="17" s="1"/>
  <c r="W65" i="17" s="1"/>
  <c r="W66" i="17" s="1"/>
  <c r="W67" i="17" s="1"/>
  <c r="U65" i="17"/>
  <c r="U66" i="17"/>
  <c r="U67" i="17" s="1"/>
  <c r="U68" i="17" s="1"/>
  <c r="U69" i="17" s="1"/>
  <c r="U70" i="17" s="1"/>
  <c r="U71" i="17" s="1"/>
  <c r="U72" i="17" s="1"/>
  <c r="U73" i="17" s="1"/>
  <c r="U74" i="17" s="1"/>
  <c r="U75" i="17" s="1"/>
  <c r="U76" i="17" s="1"/>
  <c r="U77" i="17" s="1"/>
  <c r="U78" i="17" s="1"/>
  <c r="U79" i="17" s="1"/>
  <c r="U80" i="17" s="1"/>
  <c r="U81" i="17" s="1"/>
  <c r="U82" i="17" s="1"/>
  <c r="U83" i="17" s="1"/>
  <c r="U84" i="17" s="1"/>
  <c r="X61" i="17" s="1"/>
  <c r="T65" i="17"/>
  <c r="T66" i="17"/>
  <c r="T67" i="17" s="1"/>
  <c r="T68" i="17" s="1"/>
  <c r="T69" i="17" s="1"/>
  <c r="T70" i="17" s="1"/>
  <c r="T71" i="17" s="1"/>
  <c r="T72" i="17" s="1"/>
  <c r="T73" i="17" s="1"/>
  <c r="T74" i="17" s="1"/>
  <c r="T75" i="17" s="1"/>
  <c r="T76" i="17" s="1"/>
  <c r="T77" i="17" s="1"/>
  <c r="T78" i="17" s="1"/>
  <c r="T79" i="17" s="1"/>
  <c r="T80" i="17" s="1"/>
  <c r="T81" i="17" s="1"/>
  <c r="T82" i="17" s="1"/>
  <c r="T83" i="17" s="1"/>
  <c r="T84" i="17" s="1"/>
  <c r="W61" i="17" s="1"/>
  <c r="R64" i="17"/>
  <c r="R65" i="17"/>
  <c r="R66" i="17" s="1"/>
  <c r="R67" i="17" s="1"/>
  <c r="R68" i="17" s="1"/>
  <c r="R69" i="17" s="1"/>
  <c r="R70" i="17" s="1"/>
  <c r="R71" i="17" s="1"/>
  <c r="R72" i="17" s="1"/>
  <c r="R73" i="17" s="1"/>
  <c r="R74" i="17" s="1"/>
  <c r="R75" i="17" s="1"/>
  <c r="R76" i="17" s="1"/>
  <c r="R77" i="17" s="1"/>
  <c r="R78" i="17" s="1"/>
  <c r="R79" i="17" s="1"/>
  <c r="R80" i="17" s="1"/>
  <c r="R81" i="17" s="1"/>
  <c r="R82" i="17" s="1"/>
  <c r="R83" i="17" s="1"/>
  <c r="R84" i="17" s="1"/>
  <c r="U61" i="17" s="1"/>
  <c r="U62" i="17" s="1"/>
  <c r="U63" i="17" s="1"/>
  <c r="U64" i="17" s="1"/>
  <c r="Q64" i="17"/>
  <c r="Q65" i="17"/>
  <c r="Q66" i="17" s="1"/>
  <c r="Q67" i="17" s="1"/>
  <c r="Q68" i="17" s="1"/>
  <c r="Q69" i="17" s="1"/>
  <c r="Q70" i="17" s="1"/>
  <c r="Q71" i="17" s="1"/>
  <c r="Q72" i="17" s="1"/>
  <c r="Q73" i="17" s="1"/>
  <c r="Q74" i="17" s="1"/>
  <c r="Q75" i="17" s="1"/>
  <c r="Q76" i="17" s="1"/>
  <c r="Q77" i="17" s="1"/>
  <c r="Q78" i="17" s="1"/>
  <c r="Q79" i="17" s="1"/>
  <c r="Q80" i="17" s="1"/>
  <c r="Q81" i="17" s="1"/>
  <c r="Q82" i="17" s="1"/>
  <c r="Q83" i="17" s="1"/>
  <c r="Q84" i="17" s="1"/>
  <c r="T61" i="17" s="1"/>
  <c r="T62" i="17" s="1"/>
  <c r="T63" i="17" s="1"/>
  <c r="T64" i="17" s="1"/>
  <c r="O63" i="17"/>
  <c r="O64" i="17"/>
  <c r="O65" i="17" s="1"/>
  <c r="O66" i="17" s="1"/>
  <c r="O67" i="17" s="1"/>
  <c r="O68" i="17" s="1"/>
  <c r="O69" i="17" s="1"/>
  <c r="O70" i="17" s="1"/>
  <c r="O71" i="17" s="1"/>
  <c r="O72" i="17" s="1"/>
  <c r="O73" i="17" s="1"/>
  <c r="O74" i="17" s="1"/>
  <c r="O75" i="17" s="1"/>
  <c r="O76" i="17" s="1"/>
  <c r="O77" i="17" s="1"/>
  <c r="O78" i="17" s="1"/>
  <c r="O79" i="17" s="1"/>
  <c r="O80" i="17" s="1"/>
  <c r="O81" i="17" s="1"/>
  <c r="O82" i="17" s="1"/>
  <c r="O83" i="17" s="1"/>
  <c r="O84" i="17" s="1"/>
  <c r="R61" i="17" s="1"/>
  <c r="R62" i="17" s="1"/>
  <c r="R63" i="17" s="1"/>
  <c r="N63" i="17"/>
  <c r="N64" i="17"/>
  <c r="N65" i="17" s="1"/>
  <c r="N66" i="17" s="1"/>
  <c r="N67" i="17" s="1"/>
  <c r="N68" i="17" s="1"/>
  <c r="N69" i="17" s="1"/>
  <c r="N70" i="17" s="1"/>
  <c r="N71" i="17" s="1"/>
  <c r="N72" i="17" s="1"/>
  <c r="N73" i="17" s="1"/>
  <c r="N75" i="17" s="1"/>
  <c r="N76" i="17" s="1"/>
  <c r="N77" i="17" s="1"/>
  <c r="N78" i="17" s="1"/>
  <c r="N79" i="17" s="1"/>
  <c r="N80" i="17" s="1"/>
  <c r="N81" i="17" s="1"/>
  <c r="N82" i="17" s="1"/>
  <c r="N83" i="17" s="1"/>
  <c r="N84" i="17" s="1"/>
  <c r="Q61" i="17" s="1"/>
  <c r="Q62" i="17" s="1"/>
  <c r="Q63" i="17" s="1"/>
  <c r="L65" i="17"/>
  <c r="L66" i="17"/>
  <c r="L67" i="17" s="1"/>
  <c r="L68" i="17" s="1"/>
  <c r="L69" i="17" s="1"/>
  <c r="L70" i="17" s="1"/>
  <c r="L71" i="17" s="1"/>
  <c r="L72" i="17" s="1"/>
  <c r="L73" i="17" s="1"/>
  <c r="L74" i="17" s="1"/>
  <c r="L75" i="17" s="1"/>
  <c r="L76" i="17" s="1"/>
  <c r="L77" i="17" s="1"/>
  <c r="L78" i="17" s="1"/>
  <c r="L79" i="17" s="1"/>
  <c r="L80" i="17" s="1"/>
  <c r="L81" i="17" s="1"/>
  <c r="L82" i="17" s="1"/>
  <c r="L83" i="17" s="1"/>
  <c r="L84" i="17" s="1"/>
  <c r="O61" i="17" s="1"/>
  <c r="O62" i="17" s="1"/>
  <c r="K65" i="17"/>
  <c r="K66" i="17"/>
  <c r="K67" i="17"/>
  <c r="K68" i="17"/>
  <c r="K69" i="17" s="1"/>
  <c r="K70" i="17" s="1"/>
  <c r="K71" i="17" s="1"/>
  <c r="K72" i="17" s="1"/>
  <c r="K73" i="17" s="1"/>
  <c r="K74" i="17" s="1"/>
  <c r="K75" i="17" s="1"/>
  <c r="K76" i="17" s="1"/>
  <c r="K77" i="17" s="1"/>
  <c r="K78" i="17" s="1"/>
  <c r="K79" i="17" s="1"/>
  <c r="K80" i="17" s="1"/>
  <c r="K81" i="17" s="1"/>
  <c r="K82" i="17" s="1"/>
  <c r="K83" i="17" s="1"/>
  <c r="K84" i="17" s="1"/>
  <c r="N61" i="17" s="1"/>
  <c r="N62" i="17" s="1"/>
  <c r="I63" i="17"/>
  <c r="I64" i="17"/>
  <c r="I65" i="17" s="1"/>
  <c r="I66" i="17" s="1"/>
  <c r="I67" i="17" s="1"/>
  <c r="I68" i="17" s="1"/>
  <c r="I69" i="17" s="1"/>
  <c r="I70" i="17" s="1"/>
  <c r="I71" i="17" s="1"/>
  <c r="I72" i="17" s="1"/>
  <c r="I73" i="17" s="1"/>
  <c r="I74" i="17" s="1"/>
  <c r="I75" i="17" s="1"/>
  <c r="I76" i="17" s="1"/>
  <c r="I77" i="17" s="1"/>
  <c r="I78" i="17" s="1"/>
  <c r="I79" i="17" s="1"/>
  <c r="I80" i="17" s="1"/>
  <c r="I81" i="17" s="1"/>
  <c r="I82" i="17" s="1"/>
  <c r="I83" i="17" s="1"/>
  <c r="I84" i="17" s="1"/>
  <c r="L61" i="17" s="1"/>
  <c r="L62" i="17" s="1"/>
  <c r="L63" i="17" s="1"/>
  <c r="L64" i="17" s="1"/>
  <c r="H63" i="17"/>
  <c r="H64" i="17" s="1"/>
  <c r="H65" i="17" s="1"/>
  <c r="H66" i="17" s="1"/>
  <c r="H67" i="17" s="1"/>
  <c r="H68" i="17" s="1"/>
  <c r="H69" i="17" s="1"/>
  <c r="H70" i="17" s="1"/>
  <c r="H71" i="17" s="1"/>
  <c r="H72" i="17" s="1"/>
  <c r="H73" i="17" s="1"/>
  <c r="H74" i="17" s="1"/>
  <c r="H75" i="17" s="1"/>
  <c r="H76" i="17" s="1"/>
  <c r="H77" i="17" s="1"/>
  <c r="H78" i="17" s="1"/>
  <c r="H79" i="17" s="1"/>
  <c r="H80" i="17" s="1"/>
  <c r="H81" i="17" s="1"/>
  <c r="H82" i="17" s="1"/>
  <c r="H83" i="17" s="1"/>
  <c r="H84" i="17" s="1"/>
  <c r="K61" i="17" s="1"/>
  <c r="K62" i="17" s="1"/>
  <c r="K63" i="17" s="1"/>
  <c r="K64" i="17" s="1"/>
  <c r="I62" i="17"/>
  <c r="V3" i="7"/>
  <c r="V4" i="7"/>
  <c r="I26" i="3" s="1"/>
  <c r="V5" i="7"/>
  <c r="V7" i="7"/>
  <c r="V9" i="7"/>
  <c r="I6" i="3" s="1"/>
  <c r="V11" i="7"/>
  <c r="V12" i="7"/>
  <c r="V13" i="7"/>
  <c r="V14" i="7"/>
  <c r="V15" i="7"/>
  <c r="V16" i="7"/>
  <c r="V17" i="7"/>
  <c r="V21" i="7"/>
  <c r="V24" i="7"/>
  <c r="V25" i="7"/>
  <c r="V26" i="7"/>
  <c r="V28" i="7"/>
  <c r="V31" i="7"/>
  <c r="V32" i="7"/>
  <c r="V33" i="7"/>
  <c r="V35" i="7"/>
  <c r="V36" i="7"/>
  <c r="V37" i="7"/>
  <c r="V38" i="7"/>
  <c r="V39" i="7"/>
  <c r="V44" i="7"/>
  <c r="V45" i="7"/>
  <c r="V46" i="7"/>
  <c r="V47" i="7"/>
  <c r="V48" i="7"/>
  <c r="V49" i="7"/>
  <c r="V50" i="7"/>
  <c r="V51" i="7"/>
  <c r="V52" i="7"/>
  <c r="V53" i="7"/>
  <c r="V54" i="7"/>
  <c r="V55" i="7"/>
  <c r="V56" i="7"/>
  <c r="V57" i="7"/>
  <c r="V58" i="7"/>
  <c r="V59" i="7"/>
  <c r="V60" i="7"/>
  <c r="V61" i="7"/>
  <c r="V62" i="7"/>
  <c r="V63" i="7"/>
  <c r="V64" i="7"/>
  <c r="V65" i="7"/>
  <c r="V66" i="7"/>
  <c r="V67" i="7"/>
  <c r="V68" i="7"/>
  <c r="V69" i="7"/>
  <c r="V70" i="7"/>
  <c r="V71" i="7"/>
  <c r="V72" i="7"/>
  <c r="V73" i="7"/>
  <c r="V74" i="7"/>
  <c r="V75" i="7"/>
  <c r="V76" i="7"/>
  <c r="V77" i="7"/>
  <c r="V78" i="7"/>
  <c r="V79" i="7"/>
  <c r="V80" i="7"/>
  <c r="V81" i="7"/>
  <c r="V82" i="7"/>
  <c r="V83" i="7"/>
  <c r="V84" i="7"/>
  <c r="V85" i="7"/>
  <c r="V86" i="7"/>
  <c r="V87" i="7"/>
  <c r="V88" i="7"/>
  <c r="V89" i="7"/>
  <c r="V90" i="7"/>
  <c r="V91" i="7"/>
  <c r="V92" i="7"/>
  <c r="V93" i="7"/>
  <c r="V94" i="7"/>
  <c r="V95" i="7"/>
  <c r="V96" i="7"/>
  <c r="V97" i="7"/>
  <c r="V98" i="7"/>
  <c r="V99" i="7"/>
  <c r="V100" i="7"/>
  <c r="V101" i="7"/>
  <c r="V102" i="7"/>
  <c r="V103" i="7"/>
  <c r="V104" i="7"/>
  <c r="I29" i="3"/>
  <c r="I28" i="3"/>
  <c r="I15" i="3"/>
  <c r="I5" i="3"/>
  <c r="I4" i="3"/>
  <c r="I3" i="3"/>
  <c r="F66" i="8"/>
  <c r="F59" i="8"/>
  <c r="F52" i="8"/>
  <c r="F45" i="8"/>
  <c r="F38" i="8"/>
  <c r="F31" i="8"/>
  <c r="F24" i="8"/>
  <c r="F10" i="8"/>
  <c r="I46" i="12" l="1"/>
  <c r="I44" i="12"/>
  <c r="I40" i="12"/>
  <c r="I36" i="12"/>
  <c r="I32" i="12"/>
  <c r="I30" i="12"/>
  <c r="I28" i="12"/>
  <c r="I27" i="12"/>
  <c r="I14" i="12"/>
  <c r="I3" i="12"/>
  <c r="I11" i="12"/>
  <c r="I5" i="12"/>
  <c r="I10" i="12"/>
  <c r="I9" i="12"/>
  <c r="I6" i="12"/>
  <c r="I15" i="12"/>
  <c r="I24" i="12"/>
  <c r="I8" i="12"/>
  <c r="V47" i="14"/>
  <c r="V5" i="14"/>
  <c r="V6" i="14"/>
  <c r="I16" i="12" s="1"/>
  <c r="V7" i="14"/>
  <c r="V8" i="14"/>
  <c r="I23" i="12" s="1"/>
  <c r="V9" i="14"/>
  <c r="I29" i="12" s="1"/>
  <c r="V10" i="14"/>
  <c r="I13" i="12" s="1"/>
  <c r="V13" i="14"/>
  <c r="V14" i="14"/>
  <c r="V15" i="14"/>
  <c r="I22" i="12" s="1"/>
  <c r="V17" i="14"/>
  <c r="I31" i="12" s="1"/>
  <c r="V18" i="14"/>
  <c r="I19" i="12" s="1"/>
  <c r="V19" i="14"/>
  <c r="V20" i="14"/>
  <c r="I21" i="12" s="1"/>
  <c r="V21" i="14"/>
  <c r="I33" i="12" s="1"/>
  <c r="V22" i="14"/>
  <c r="I17" i="12" s="1"/>
  <c r="V23" i="14"/>
  <c r="I34" i="12" s="1"/>
  <c r="V24" i="14"/>
  <c r="V25" i="14"/>
  <c r="I35" i="12" s="1"/>
  <c r="V26" i="14"/>
  <c r="V27" i="14"/>
  <c r="V28" i="14"/>
  <c r="I12" i="12" s="1"/>
  <c r="V29" i="14"/>
  <c r="I37" i="12" s="1"/>
  <c r="V30" i="14"/>
  <c r="I4" i="12" s="1"/>
  <c r="V31" i="14"/>
  <c r="I38" i="12" s="1"/>
  <c r="V32" i="14"/>
  <c r="V33" i="14"/>
  <c r="I39" i="12" s="1"/>
  <c r="V34" i="14"/>
  <c r="V35" i="14"/>
  <c r="V37" i="14"/>
  <c r="I41" i="12" s="1"/>
  <c r="V38" i="14"/>
  <c r="V39" i="14"/>
  <c r="I42" i="12" s="1"/>
  <c r="V40" i="14"/>
  <c r="I7" i="12" s="1"/>
  <c r="V41" i="14"/>
  <c r="I43" i="12" s="1"/>
  <c r="V42" i="14"/>
  <c r="V43" i="14"/>
  <c r="V44" i="14"/>
  <c r="I18" i="12" s="1"/>
  <c r="V46" i="14"/>
  <c r="V3" i="14"/>
  <c r="I20" i="12" s="1"/>
  <c r="D6" i="2" l="1"/>
  <c r="I22" i="1"/>
  <c r="I17" i="1"/>
  <c r="I15" i="1"/>
  <c r="B63" i="17" l="1"/>
  <c r="B64" i="17" s="1"/>
  <c r="B65" i="17" s="1"/>
  <c r="B66" i="17" s="1"/>
  <c r="B67" i="17" s="1"/>
  <c r="B68" i="17" s="1"/>
  <c r="B69" i="17" s="1"/>
  <c r="B70" i="17" s="1"/>
  <c r="B71" i="17" s="1"/>
  <c r="B72" i="17" s="1"/>
  <c r="B73" i="17" s="1"/>
  <c r="B74" i="17" s="1"/>
  <c r="B75" i="17" s="1"/>
  <c r="B76" i="17" s="1"/>
  <c r="B77" i="17" s="1"/>
  <c r="B78" i="17" s="1"/>
  <c r="B79" i="17" s="1"/>
  <c r="B80" i="17" s="1"/>
  <c r="B81" i="17" s="1"/>
  <c r="B82" i="17" s="1"/>
  <c r="B83" i="17" s="1"/>
  <c r="B84" i="17" s="1"/>
  <c r="E61" i="17" s="1"/>
  <c r="E62" i="17" s="1"/>
  <c r="E63" i="17" s="1"/>
  <c r="E64" i="17" s="1"/>
  <c r="E65" i="17" s="1"/>
  <c r="E66" i="17" s="1"/>
  <c r="E67" i="17" s="1"/>
  <c r="E68" i="17" s="1"/>
  <c r="E69" i="17" s="1"/>
  <c r="E70" i="17" s="1"/>
  <c r="E71" i="17" s="1"/>
  <c r="E72" i="17" s="1"/>
  <c r="E73" i="17" s="1"/>
  <c r="E74" i="17" s="1"/>
  <c r="E75" i="17" s="1"/>
  <c r="E76" i="17" s="1"/>
  <c r="E77" i="17" s="1"/>
  <c r="E78" i="17" s="1"/>
  <c r="E79" i="17" s="1"/>
  <c r="E80" i="17" s="1"/>
  <c r="E81" i="17" s="1"/>
  <c r="E82" i="17" s="1"/>
  <c r="E83" i="17" s="1"/>
  <c r="E84" i="17" s="1"/>
  <c r="B62" i="17"/>
  <c r="A62" i="17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2" i="17" s="1"/>
  <c r="A83" i="17" s="1"/>
  <c r="A84" i="17" s="1"/>
  <c r="D61" i="17" s="1"/>
  <c r="D62" i="17" s="1"/>
  <c r="D63" i="17" s="1"/>
  <c r="D64" i="17" s="1"/>
  <c r="D65" i="17" s="1"/>
  <c r="D66" i="17" s="1"/>
  <c r="D67" i="17" s="1"/>
  <c r="D68" i="17" s="1"/>
  <c r="D69" i="17" s="1"/>
  <c r="D70" i="17" s="1"/>
  <c r="D71" i="17" s="1"/>
  <c r="D72" i="17" s="1"/>
  <c r="D73" i="17" s="1"/>
  <c r="D74" i="17" s="1"/>
  <c r="D75" i="17" s="1"/>
  <c r="D76" i="17" s="1"/>
  <c r="D77" i="17" s="1"/>
  <c r="D78" i="17" s="1"/>
  <c r="D79" i="17" s="1"/>
  <c r="D81" i="17" s="1"/>
  <c r="D82" i="17" s="1"/>
  <c r="D83" i="17" s="1"/>
  <c r="D84" i="17" s="1"/>
  <c r="Q32" i="17"/>
  <c r="Q33" i="17"/>
  <c r="Q34" i="17" s="1"/>
  <c r="Q35" i="17" s="1"/>
  <c r="Q36" i="17" s="1"/>
  <c r="Q37" i="17" s="1"/>
  <c r="Q38" i="17" s="1"/>
  <c r="Q39" i="17" s="1"/>
  <c r="Q40" i="17" s="1"/>
  <c r="Q41" i="17" s="1"/>
  <c r="Q42" i="17" s="1"/>
  <c r="Q43" i="17" s="1"/>
  <c r="Q44" i="17" s="1"/>
  <c r="Q45" i="17" s="1"/>
  <c r="Q46" i="17" s="1"/>
  <c r="Q47" i="17" s="1"/>
  <c r="Q48" i="17" s="1"/>
  <c r="Q49" i="17" s="1"/>
  <c r="Q50" i="17" s="1"/>
  <c r="Q51" i="17" s="1"/>
  <c r="Q52" i="17" s="1"/>
  <c r="Q53" i="17" s="1"/>
  <c r="Q54" i="17" s="1"/>
  <c r="Q55" i="17" s="1"/>
  <c r="Q56" i="17" s="1"/>
  <c r="Q57" i="17" s="1"/>
  <c r="T32" i="17" s="1"/>
  <c r="T33" i="17" s="1"/>
  <c r="T34" i="17" s="1"/>
  <c r="T35" i="17" s="1"/>
  <c r="T36" i="17" s="1"/>
  <c r="T37" i="17" s="1"/>
  <c r="T38" i="17" s="1"/>
  <c r="T39" i="17" s="1"/>
  <c r="T40" i="17" s="1"/>
  <c r="T41" i="17" s="1"/>
  <c r="T42" i="17" s="1"/>
  <c r="T43" i="17" s="1"/>
  <c r="T44" i="17" s="1"/>
  <c r="T45" i="17" s="1"/>
  <c r="T46" i="17" s="1"/>
  <c r="T47" i="17" s="1"/>
  <c r="T48" i="17" s="1"/>
  <c r="T49" i="17" s="1"/>
  <c r="T50" i="17" s="1"/>
  <c r="T51" i="17" s="1"/>
  <c r="T52" i="17" s="1"/>
  <c r="T53" i="17" s="1"/>
  <c r="T54" i="17" s="1"/>
  <c r="T55" i="17" s="1"/>
  <c r="T56" i="17" s="1"/>
  <c r="T57" i="17" s="1"/>
  <c r="W32" i="17" s="1"/>
  <c r="W33" i="17" s="1"/>
  <c r="W34" i="17" s="1"/>
  <c r="W35" i="17" s="1"/>
  <c r="W36" i="17" s="1"/>
  <c r="W37" i="17" s="1"/>
  <c r="W38" i="17" s="1"/>
  <c r="W40" i="17" s="1"/>
  <c r="W41" i="17" s="1"/>
  <c r="W42" i="17" s="1"/>
  <c r="W43" i="17" s="1"/>
  <c r="W44" i="17" s="1"/>
  <c r="W45" i="17" s="1"/>
  <c r="W46" i="17" s="1"/>
  <c r="W47" i="17" s="1"/>
  <c r="W48" i="17" s="1"/>
  <c r="W49" i="17" s="1"/>
  <c r="W50" i="17" s="1"/>
  <c r="W51" i="17" s="1"/>
  <c r="W52" i="17" s="1"/>
  <c r="W53" i="17" s="1"/>
  <c r="W54" i="17" s="1"/>
  <c r="W55" i="17" s="1"/>
  <c r="W56" i="17" s="1"/>
  <c r="W57" i="17" s="1"/>
  <c r="I33" i="17"/>
  <c r="I34" i="17" s="1"/>
  <c r="I35" i="17" s="1"/>
  <c r="I36" i="17" s="1"/>
  <c r="I37" i="17" s="1"/>
  <c r="I38" i="17" s="1"/>
  <c r="I39" i="17" s="1"/>
  <c r="I40" i="17" s="1"/>
  <c r="I41" i="17" s="1"/>
  <c r="I42" i="17" s="1"/>
  <c r="I43" i="17" s="1"/>
  <c r="I44" i="17" s="1"/>
  <c r="I45" i="17" s="1"/>
  <c r="I46" i="17" s="1"/>
  <c r="I47" i="17" s="1"/>
  <c r="I48" i="17" s="1"/>
  <c r="I49" i="17" s="1"/>
  <c r="I50" i="17" s="1"/>
  <c r="I51" i="17" s="1"/>
  <c r="I52" i="17" s="1"/>
  <c r="I53" i="17" s="1"/>
  <c r="I54" i="17" s="1"/>
  <c r="I55" i="17" s="1"/>
  <c r="I56" i="17" s="1"/>
  <c r="I57" i="17" s="1"/>
  <c r="L32" i="17" s="1"/>
  <c r="L33" i="17" s="1"/>
  <c r="L34" i="17" s="1"/>
  <c r="L35" i="17" s="1"/>
  <c r="L36" i="17" s="1"/>
  <c r="L37" i="17" s="1"/>
  <c r="L38" i="17" s="1"/>
  <c r="L39" i="17" s="1"/>
  <c r="L40" i="17" s="1"/>
  <c r="L41" i="17" s="1"/>
  <c r="L42" i="17" s="1"/>
  <c r="L43" i="17" s="1"/>
  <c r="L44" i="17" s="1"/>
  <c r="L45" i="17" s="1"/>
  <c r="L46" i="17" s="1"/>
  <c r="L47" i="17" s="1"/>
  <c r="L48" i="17" s="1"/>
  <c r="L49" i="17" s="1"/>
  <c r="L50" i="17" s="1"/>
  <c r="L51" i="17" s="1"/>
  <c r="L52" i="17" s="1"/>
  <c r="L53" i="17" s="1"/>
  <c r="L54" i="17" s="1"/>
  <c r="L55" i="17" s="1"/>
  <c r="L56" i="17" s="1"/>
  <c r="L57" i="17" s="1"/>
  <c r="O32" i="17" s="1"/>
  <c r="O33" i="17" s="1"/>
  <c r="O34" i="17" s="1"/>
  <c r="O35" i="17" s="1"/>
  <c r="O36" i="17" s="1"/>
  <c r="O37" i="17" s="1"/>
  <c r="O38" i="17" s="1"/>
  <c r="O39" i="17" s="1"/>
  <c r="O40" i="17" s="1"/>
  <c r="O41" i="17" s="1"/>
  <c r="O42" i="17" s="1"/>
  <c r="O43" i="17" s="1"/>
  <c r="O44" i="17" s="1"/>
  <c r="O45" i="17" s="1"/>
  <c r="O46" i="17" s="1"/>
  <c r="O47" i="17" s="1"/>
  <c r="O48" i="17" s="1"/>
  <c r="O49" i="17" s="1"/>
  <c r="O50" i="17" s="1"/>
  <c r="O51" i="17" s="1"/>
  <c r="O52" i="17" s="1"/>
  <c r="O53" i="17" s="1"/>
  <c r="O54" i="17" s="1"/>
  <c r="O55" i="17" s="1"/>
  <c r="O56" i="17" s="1"/>
  <c r="O57" i="17" s="1"/>
  <c r="R32" i="17" s="1"/>
  <c r="R33" i="17" s="1"/>
  <c r="R34" i="17" s="1"/>
  <c r="R35" i="17" s="1"/>
  <c r="R36" i="17" s="1"/>
  <c r="R37" i="17" s="1"/>
  <c r="R38" i="17" s="1"/>
  <c r="R39" i="17" s="1"/>
  <c r="R40" i="17" s="1"/>
  <c r="R41" i="17" s="1"/>
  <c r="R42" i="17" s="1"/>
  <c r="R43" i="17" s="1"/>
  <c r="R44" i="17" s="1"/>
  <c r="R45" i="17" s="1"/>
  <c r="R46" i="17" s="1"/>
  <c r="R47" i="17" s="1"/>
  <c r="R48" i="17" s="1"/>
  <c r="R49" i="17" s="1"/>
  <c r="R50" i="17" s="1"/>
  <c r="R51" i="17" s="1"/>
  <c r="R52" i="17" s="1"/>
  <c r="R53" i="17" s="1"/>
  <c r="R54" i="17" s="1"/>
  <c r="R55" i="17" s="1"/>
  <c r="R56" i="17" s="1"/>
  <c r="R57" i="17" s="1"/>
  <c r="U32" i="17" s="1"/>
  <c r="U33" i="17" s="1"/>
  <c r="U34" i="17" s="1"/>
  <c r="U35" i="17" s="1"/>
  <c r="U36" i="17" s="1"/>
  <c r="U37" i="17" s="1"/>
  <c r="U38" i="17" s="1"/>
  <c r="U39" i="17" s="1"/>
  <c r="U40" i="17" s="1"/>
  <c r="U41" i="17" s="1"/>
  <c r="U42" i="17" s="1"/>
  <c r="U43" i="17" s="1"/>
  <c r="U44" i="17" s="1"/>
  <c r="U45" i="17" s="1"/>
  <c r="U46" i="17" s="1"/>
  <c r="U47" i="17" s="1"/>
  <c r="U48" i="17" s="1"/>
  <c r="U49" i="17" s="1"/>
  <c r="U50" i="17" s="1"/>
  <c r="U51" i="17" s="1"/>
  <c r="U52" i="17" s="1"/>
  <c r="U53" i="17" s="1"/>
  <c r="U54" i="17" s="1"/>
  <c r="U55" i="17" s="1"/>
  <c r="U56" i="17" s="1"/>
  <c r="U57" i="17" s="1"/>
  <c r="X32" i="17" s="1"/>
  <c r="X33" i="17" s="1"/>
  <c r="X34" i="17" s="1"/>
  <c r="X35" i="17" s="1"/>
  <c r="X36" i="17" s="1"/>
  <c r="X37" i="17" s="1"/>
  <c r="X38" i="17" s="1"/>
  <c r="X39" i="17" s="1"/>
  <c r="X40" i="17" s="1"/>
  <c r="X41" i="17" s="1"/>
  <c r="X42" i="17" s="1"/>
  <c r="X43" i="17" s="1"/>
  <c r="X44" i="17" s="1"/>
  <c r="X45" i="17" s="1"/>
  <c r="X46" i="17" s="1"/>
  <c r="X47" i="17" s="1"/>
  <c r="X48" i="17" s="1"/>
  <c r="X49" i="17" s="1"/>
  <c r="X50" i="17" s="1"/>
  <c r="X51" i="17" s="1"/>
  <c r="X52" i="17" s="1"/>
  <c r="X53" i="17" s="1"/>
  <c r="X54" i="17" s="1"/>
  <c r="X55" i="17" s="1"/>
  <c r="X56" i="17" s="1"/>
  <c r="X57" i="17" s="1"/>
  <c r="H33" i="17"/>
  <c r="H34" i="17" s="1"/>
  <c r="H35" i="17" s="1"/>
  <c r="H36" i="17" s="1"/>
  <c r="H37" i="17" s="1"/>
  <c r="H38" i="17" s="1"/>
  <c r="H39" i="17" s="1"/>
  <c r="H40" i="17" s="1"/>
  <c r="H41" i="17" s="1"/>
  <c r="H42" i="17" s="1"/>
  <c r="H43" i="17" s="1"/>
  <c r="H44" i="17" s="1"/>
  <c r="H45" i="17" s="1"/>
  <c r="H46" i="17" s="1"/>
  <c r="H47" i="17" s="1"/>
  <c r="H48" i="17" s="1"/>
  <c r="H50" i="17" s="1"/>
  <c r="H51" i="17" s="1"/>
  <c r="H52" i="17" s="1"/>
  <c r="H53" i="17" s="1"/>
  <c r="H54" i="17" s="1"/>
  <c r="H55" i="17" s="1"/>
  <c r="H56" i="17" s="1"/>
  <c r="H57" i="17" s="1"/>
  <c r="K32" i="17" s="1"/>
  <c r="K33" i="17" s="1"/>
  <c r="K34" i="17" s="1"/>
  <c r="K35" i="17" s="1"/>
  <c r="K36" i="17" s="1"/>
  <c r="K37" i="17" s="1"/>
  <c r="K38" i="17" s="1"/>
  <c r="K39" i="17" s="1"/>
  <c r="K40" i="17" s="1"/>
  <c r="K41" i="17" s="1"/>
  <c r="K42" i="17" s="1"/>
  <c r="K43" i="17" s="1"/>
  <c r="K44" i="17" s="1"/>
  <c r="K45" i="17" s="1"/>
  <c r="K46" i="17" s="1"/>
  <c r="K47" i="17" s="1"/>
  <c r="K48" i="17" s="1"/>
  <c r="K49" i="17" s="1"/>
  <c r="K50" i="17" s="1"/>
  <c r="K51" i="17" s="1"/>
  <c r="K52" i="17" s="1"/>
  <c r="K53" i="17" s="1"/>
  <c r="K54" i="17" s="1"/>
  <c r="K55" i="17" s="1"/>
  <c r="K56" i="17" s="1"/>
  <c r="K57" i="17" s="1"/>
  <c r="N32" i="17" s="1"/>
  <c r="N33" i="17" s="1"/>
  <c r="N34" i="17" s="1"/>
  <c r="N35" i="17" s="1"/>
  <c r="N36" i="17" s="1"/>
  <c r="N37" i="17" s="1"/>
  <c r="N38" i="17" s="1"/>
  <c r="N39" i="17" s="1"/>
  <c r="N40" i="17" s="1"/>
  <c r="N41" i="17" s="1"/>
  <c r="N42" i="17" s="1"/>
  <c r="N43" i="17" s="1"/>
  <c r="N44" i="17" s="1"/>
  <c r="N45" i="17" s="1"/>
  <c r="N46" i="17" s="1"/>
  <c r="N47" i="17" s="1"/>
  <c r="N48" i="17" s="1"/>
  <c r="N49" i="17" s="1"/>
  <c r="N50" i="17" s="1"/>
  <c r="N51" i="17" s="1"/>
  <c r="N52" i="17" s="1"/>
  <c r="N53" i="17" s="1"/>
  <c r="N54" i="17" s="1"/>
  <c r="N55" i="17" s="1"/>
  <c r="N56" i="17" s="1"/>
  <c r="D35" i="17" l="1"/>
  <c r="D36" i="17" s="1"/>
  <c r="D37" i="17" s="1"/>
  <c r="D38" i="17" s="1"/>
  <c r="D39" i="17" s="1"/>
  <c r="D40" i="17" s="1"/>
  <c r="D41" i="17" s="1"/>
  <c r="D42" i="17" s="1"/>
  <c r="D43" i="17" s="1"/>
  <c r="D44" i="17" s="1"/>
  <c r="D45" i="17" s="1"/>
  <c r="D46" i="17" s="1"/>
  <c r="D47" i="17" s="1"/>
  <c r="D48" i="17" s="1"/>
  <c r="D49" i="17" s="1"/>
  <c r="D50" i="17" s="1"/>
  <c r="D51" i="17" s="1"/>
  <c r="D52" i="17" s="1"/>
  <c r="D53" i="17" s="1"/>
  <c r="D54" i="17" s="1"/>
  <c r="D55" i="17" s="1"/>
  <c r="D56" i="17" s="1"/>
  <c r="D57" i="17" s="1"/>
  <c r="B33" i="17"/>
  <c r="B34" i="17" s="1"/>
  <c r="B35" i="17" s="1"/>
  <c r="B36" i="17" s="1"/>
  <c r="B37" i="17" s="1"/>
  <c r="B38" i="17" s="1"/>
  <c r="B39" i="17" s="1"/>
  <c r="B40" i="17" s="1"/>
  <c r="B41" i="17" s="1"/>
  <c r="B42" i="17" s="1"/>
  <c r="B43" i="17" s="1"/>
  <c r="B44" i="17" s="1"/>
  <c r="B45" i="17" s="1"/>
  <c r="B46" i="17" s="1"/>
  <c r="B47" i="17" s="1"/>
  <c r="B48" i="17" s="1"/>
  <c r="B49" i="17" s="1"/>
  <c r="B50" i="17" s="1"/>
  <c r="B51" i="17" s="1"/>
  <c r="B52" i="17" s="1"/>
  <c r="B53" i="17" s="1"/>
  <c r="B54" i="17" s="1"/>
  <c r="B55" i="17" s="1"/>
  <c r="B56" i="17" s="1"/>
  <c r="B57" i="17" s="1"/>
  <c r="E32" i="17" s="1"/>
  <c r="E33" i="17" s="1"/>
  <c r="E34" i="17" s="1"/>
  <c r="E35" i="17" s="1"/>
  <c r="E36" i="17" s="1"/>
  <c r="E37" i="17" s="1"/>
  <c r="E38" i="17" s="1"/>
  <c r="E39" i="17" s="1"/>
  <c r="E40" i="17" s="1"/>
  <c r="E41" i="17" s="1"/>
  <c r="E42" i="17" s="1"/>
  <c r="E43" i="17" s="1"/>
  <c r="E44" i="17" s="1"/>
  <c r="E45" i="17" s="1"/>
  <c r="E46" i="17" s="1"/>
  <c r="E47" i="17" s="1"/>
  <c r="E48" i="17" s="1"/>
  <c r="E49" i="17" s="1"/>
  <c r="E50" i="17" s="1"/>
  <c r="E51" i="17" s="1"/>
  <c r="E52" i="17" s="1"/>
  <c r="E53" i="17" s="1"/>
  <c r="E54" i="17" s="1"/>
  <c r="E55" i="17" s="1"/>
  <c r="E56" i="17" s="1"/>
  <c r="E57" i="17" s="1"/>
  <c r="A33" i="17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D32" i="17" s="1"/>
  <c r="E3" i="17"/>
  <c r="E4" i="17" s="1"/>
  <c r="E5" i="17" s="1"/>
  <c r="E6" i="17" s="1"/>
  <c r="E7" i="17" s="1"/>
  <c r="E8" i="17" s="1"/>
  <c r="E9" i="17" s="1"/>
  <c r="E10" i="17" s="1"/>
  <c r="E11" i="17" s="1"/>
  <c r="E12" i="17" s="1"/>
  <c r="E13" i="17" s="1"/>
  <c r="E14" i="17" s="1"/>
  <c r="E15" i="17" s="1"/>
  <c r="E16" i="17" s="1"/>
  <c r="E17" i="17" s="1"/>
  <c r="E18" i="17" s="1"/>
  <c r="E19" i="17" s="1"/>
  <c r="E20" i="17" s="1"/>
  <c r="E21" i="17" s="1"/>
  <c r="E22" i="17" s="1"/>
  <c r="E23" i="17" s="1"/>
  <c r="E24" i="17" s="1"/>
  <c r="E25" i="17" s="1"/>
  <c r="E26" i="17" s="1"/>
  <c r="B2" i="17" s="1"/>
  <c r="B3" i="17" s="1"/>
  <c r="B4" i="17" s="1"/>
  <c r="B5" i="17" s="1"/>
  <c r="B6" i="17" s="1"/>
  <c r="B7" i="17" s="1"/>
  <c r="B8" i="17" s="1"/>
  <c r="B9" i="17" s="1"/>
  <c r="B10" i="17" s="1"/>
  <c r="B11" i="17" s="1"/>
  <c r="B12" i="17" s="1"/>
  <c r="B13" i="17" s="1"/>
  <c r="B14" i="17" s="1"/>
  <c r="B15" i="17" s="1"/>
  <c r="B16" i="17" s="1"/>
  <c r="B17" i="17" s="1"/>
  <c r="B18" i="17" s="1"/>
  <c r="B19" i="17" s="1"/>
  <c r="B20" i="17" s="1"/>
  <c r="B21" i="17" s="1"/>
  <c r="B22" i="17" s="1"/>
  <c r="B23" i="17" s="1"/>
  <c r="B24" i="17" s="1"/>
  <c r="B25" i="17" s="1"/>
  <c r="B26" i="17" s="1"/>
  <c r="D3" i="17"/>
  <c r="D4" i="17" s="1"/>
  <c r="D5" i="17" s="1"/>
  <c r="D6" i="17" s="1"/>
  <c r="D7" i="17" s="1"/>
  <c r="D8" i="17" s="1"/>
  <c r="D9" i="17" s="1"/>
  <c r="D10" i="17" s="1"/>
  <c r="D11" i="17" s="1"/>
  <c r="D12" i="17" s="1"/>
  <c r="D13" i="17" s="1"/>
  <c r="D14" i="17" s="1"/>
  <c r="D15" i="17" s="1"/>
  <c r="D16" i="17" s="1"/>
  <c r="D17" i="17" s="1"/>
  <c r="D18" i="17" s="1"/>
  <c r="D19" i="17" s="1"/>
  <c r="D21" i="17" s="1"/>
  <c r="D22" i="17" s="1"/>
  <c r="D23" i="17" s="1"/>
  <c r="D24" i="17" s="1"/>
  <c r="D25" i="17" s="1"/>
  <c r="D26" i="17" s="1"/>
  <c r="A2" i="17" s="1"/>
  <c r="A3" i="17" s="1"/>
  <c r="A4" i="17" s="1"/>
  <c r="A5" i="17" s="1"/>
  <c r="A6" i="17" s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W20" i="17"/>
  <c r="W21" i="17" s="1"/>
  <c r="W22" i="17" s="1"/>
  <c r="W23" i="17" s="1"/>
  <c r="W24" i="17" s="1"/>
  <c r="W25" i="17" s="1"/>
  <c r="W26" i="17" s="1"/>
  <c r="W27" i="17" s="1"/>
  <c r="W28" i="17" s="1"/>
  <c r="Z3" i="17" s="1"/>
  <c r="Z4" i="17" s="1"/>
  <c r="Z5" i="17" s="1"/>
  <c r="Z6" i="17" s="1"/>
  <c r="Z7" i="17" s="1"/>
  <c r="Z8" i="17" s="1"/>
  <c r="Z9" i="17" s="1"/>
  <c r="Z10" i="17" s="1"/>
  <c r="Z11" i="17" s="1"/>
  <c r="Z12" i="17" s="1"/>
  <c r="Z13" i="17" s="1"/>
  <c r="Z14" i="17" s="1"/>
  <c r="Z15" i="17" s="1"/>
  <c r="Z16" i="17" s="1"/>
  <c r="Z17" i="17" s="1"/>
  <c r="Z18" i="17" s="1"/>
  <c r="Z19" i="17" s="1"/>
  <c r="Z20" i="17" s="1"/>
  <c r="Z21" i="17" s="1"/>
  <c r="Z22" i="17" s="1"/>
  <c r="Z23" i="17" s="1"/>
  <c r="Z24" i="17" s="1"/>
  <c r="Z25" i="17" s="1"/>
  <c r="Z26" i="17" s="1"/>
  <c r="Z27" i="17" s="1"/>
  <c r="Z28" i="17" s="1"/>
  <c r="AC3" i="17" s="1"/>
  <c r="AC4" i="17" s="1"/>
  <c r="AC5" i="17" s="1"/>
  <c r="AC6" i="17" s="1"/>
  <c r="AC7" i="17" s="1"/>
  <c r="AC8" i="17" s="1"/>
  <c r="AC9" i="17" s="1"/>
  <c r="AC10" i="17" s="1"/>
  <c r="AC11" i="17" s="1"/>
  <c r="AC12" i="17" s="1"/>
  <c r="AC13" i="17" s="1"/>
  <c r="AC14" i="17" s="1"/>
  <c r="AC15" i="17" s="1"/>
  <c r="AC16" i="17" s="1"/>
  <c r="AC17" i="17" s="1"/>
  <c r="AC18" i="17" s="1"/>
  <c r="AC19" i="17" s="1"/>
  <c r="AC20" i="17" s="1"/>
  <c r="AC21" i="17" s="1"/>
  <c r="AC22" i="17" s="1"/>
  <c r="AC23" i="17" s="1"/>
  <c r="AC24" i="17" s="1"/>
  <c r="AC25" i="17" s="1"/>
  <c r="AC26" i="17" s="1"/>
  <c r="Q12" i="17"/>
  <c r="Q13" i="17" s="1"/>
  <c r="Q14" i="17" s="1"/>
  <c r="Q15" i="17" s="1"/>
  <c r="Q16" i="17" s="1"/>
  <c r="Q17" i="17" s="1"/>
  <c r="Q18" i="17" s="1"/>
  <c r="Q19" i="17" s="1"/>
  <c r="Q20" i="17" s="1"/>
  <c r="Q21" i="17" s="1"/>
  <c r="Q22" i="17" s="1"/>
  <c r="Q23" i="17" s="1"/>
  <c r="Q24" i="17" s="1"/>
  <c r="Q25" i="17" s="1"/>
  <c r="Q26" i="17" s="1"/>
  <c r="Q27" i="17" s="1"/>
  <c r="Q28" i="17" s="1"/>
  <c r="T3" i="17" s="1"/>
  <c r="T4" i="17" s="1"/>
  <c r="T5" i="17" s="1"/>
  <c r="T6" i="17" s="1"/>
  <c r="T7" i="17" s="1"/>
  <c r="T8" i="17" s="1"/>
  <c r="T9" i="17" s="1"/>
  <c r="T10" i="17" s="1"/>
  <c r="T11" i="17" s="1"/>
  <c r="T12" i="17" s="1"/>
  <c r="T13" i="17" s="1"/>
  <c r="T14" i="17" s="1"/>
  <c r="T15" i="17" s="1"/>
  <c r="T16" i="17" s="1"/>
  <c r="T17" i="17" s="1"/>
  <c r="T18" i="17" s="1"/>
  <c r="T19" i="17" s="1"/>
  <c r="T20" i="17" s="1"/>
  <c r="T21" i="17" s="1"/>
  <c r="T22" i="17" s="1"/>
  <c r="T23" i="17" s="1"/>
  <c r="T24" i="17" s="1"/>
  <c r="T25" i="17" s="1"/>
  <c r="T26" i="17" s="1"/>
  <c r="T27" i="17" s="1"/>
  <c r="T28" i="17" s="1"/>
  <c r="W3" i="17" s="1"/>
  <c r="W4" i="17" s="1"/>
  <c r="W5" i="17" s="1"/>
  <c r="W6" i="17" s="1"/>
  <c r="W7" i="17" s="1"/>
  <c r="W8" i="17" s="1"/>
  <c r="W9" i="17" s="1"/>
  <c r="W10" i="17" s="1"/>
  <c r="W11" i="17" s="1"/>
  <c r="W12" i="17" s="1"/>
  <c r="W13" i="17" s="1"/>
  <c r="W14" i="17" s="1"/>
  <c r="W15" i="17" s="1"/>
  <c r="W16" i="17" s="1"/>
  <c r="W17" i="17" s="1"/>
  <c r="W18" i="17" s="1"/>
  <c r="L4" i="17"/>
  <c r="L5" i="17" s="1"/>
  <c r="L6" i="17" s="1"/>
  <c r="L7" i="17" s="1"/>
  <c r="L8" i="17" s="1"/>
  <c r="L9" i="17" s="1"/>
  <c r="L10" i="17" s="1"/>
  <c r="L11" i="17" s="1"/>
  <c r="L12" i="17" s="1"/>
  <c r="L13" i="17" s="1"/>
  <c r="L14" i="17" s="1"/>
  <c r="L15" i="17" s="1"/>
  <c r="L16" i="17" s="1"/>
  <c r="L17" i="17" s="1"/>
  <c r="L18" i="17" s="1"/>
  <c r="L19" i="17" s="1"/>
  <c r="L20" i="17" s="1"/>
  <c r="L21" i="17" s="1"/>
  <c r="L22" i="17" s="1"/>
  <c r="L23" i="17" s="1"/>
  <c r="L24" i="17" s="1"/>
  <c r="L25" i="17" s="1"/>
  <c r="L26" i="17" s="1"/>
  <c r="L27" i="17" s="1"/>
  <c r="L28" i="17" s="1"/>
  <c r="O3" i="17" s="1"/>
  <c r="O4" i="17" s="1"/>
  <c r="O5" i="17" s="1"/>
  <c r="O6" i="17" s="1"/>
  <c r="O7" i="17" s="1"/>
  <c r="O8" i="17" s="1"/>
  <c r="O9" i="17" s="1"/>
  <c r="O10" i="17" s="1"/>
  <c r="O11" i="17" s="1"/>
  <c r="O12" i="17" s="1"/>
  <c r="O13" i="17" s="1"/>
  <c r="O14" i="17" s="1"/>
  <c r="O15" i="17" s="1"/>
  <c r="O16" i="17" s="1"/>
  <c r="O17" i="17" s="1"/>
  <c r="O18" i="17" s="1"/>
  <c r="O19" i="17" s="1"/>
  <c r="O20" i="17" s="1"/>
  <c r="O21" i="17" s="1"/>
  <c r="O22" i="17" s="1"/>
  <c r="O23" i="17" s="1"/>
  <c r="O24" i="17" s="1"/>
  <c r="O25" i="17" s="1"/>
  <c r="O26" i="17" s="1"/>
  <c r="O27" i="17" s="1"/>
  <c r="O28" i="17" s="1"/>
  <c r="R3" i="17" s="1"/>
  <c r="R4" i="17" s="1"/>
  <c r="R5" i="17" s="1"/>
  <c r="R6" i="17" s="1"/>
  <c r="R7" i="17" s="1"/>
  <c r="R8" i="17" s="1"/>
  <c r="R9" i="17" s="1"/>
  <c r="R10" i="17" s="1"/>
  <c r="R11" i="17" s="1"/>
  <c r="R12" i="17" s="1"/>
  <c r="R13" i="17" s="1"/>
  <c r="R14" i="17" s="1"/>
  <c r="R15" i="17" s="1"/>
  <c r="R16" i="17" s="1"/>
  <c r="R17" i="17" s="1"/>
  <c r="R18" i="17" s="1"/>
  <c r="R19" i="17" s="1"/>
  <c r="R20" i="17" s="1"/>
  <c r="R21" i="17" s="1"/>
  <c r="R22" i="17" s="1"/>
  <c r="R23" i="17" s="1"/>
  <c r="R24" i="17" s="1"/>
  <c r="R25" i="17" s="1"/>
  <c r="R26" i="17" s="1"/>
  <c r="R27" i="17" s="1"/>
  <c r="R28" i="17" s="1"/>
  <c r="U3" i="17" s="1"/>
  <c r="U4" i="17" s="1"/>
  <c r="U5" i="17" s="1"/>
  <c r="U6" i="17" s="1"/>
  <c r="U7" i="17" s="1"/>
  <c r="U8" i="17" s="1"/>
  <c r="U9" i="17" s="1"/>
  <c r="U10" i="17" s="1"/>
  <c r="U11" i="17" s="1"/>
  <c r="U12" i="17" s="1"/>
  <c r="U13" i="17" s="1"/>
  <c r="U14" i="17" s="1"/>
  <c r="U15" i="17" s="1"/>
  <c r="U16" i="17" s="1"/>
  <c r="U17" i="17" s="1"/>
  <c r="U18" i="17" s="1"/>
  <c r="U19" i="17" s="1"/>
  <c r="U20" i="17" s="1"/>
  <c r="U21" i="17" s="1"/>
  <c r="U22" i="17" s="1"/>
  <c r="U23" i="17" s="1"/>
  <c r="U24" i="17" s="1"/>
  <c r="U25" i="17" s="1"/>
  <c r="U26" i="17" s="1"/>
  <c r="U27" i="17" s="1"/>
  <c r="U28" i="17" s="1"/>
  <c r="X3" i="17" s="1"/>
  <c r="X4" i="17" s="1"/>
  <c r="X5" i="17" s="1"/>
  <c r="X6" i="17" s="1"/>
  <c r="X7" i="17" s="1"/>
  <c r="X8" i="17" s="1"/>
  <c r="X9" i="17" s="1"/>
  <c r="X10" i="17" s="1"/>
  <c r="X11" i="17" s="1"/>
  <c r="X12" i="17" s="1"/>
  <c r="X13" i="17" s="1"/>
  <c r="X14" i="17" s="1"/>
  <c r="X15" i="17" s="1"/>
  <c r="X16" i="17" s="1"/>
  <c r="X17" i="17" s="1"/>
  <c r="X18" i="17" s="1"/>
  <c r="X19" i="17" s="1"/>
  <c r="X20" i="17" s="1"/>
  <c r="X21" i="17" s="1"/>
  <c r="X22" i="17" s="1"/>
  <c r="X23" i="17" s="1"/>
  <c r="X24" i="17" s="1"/>
  <c r="X25" i="17" s="1"/>
  <c r="X26" i="17" s="1"/>
  <c r="X27" i="17" s="1"/>
  <c r="X28" i="17" s="1"/>
  <c r="AA3" i="17" s="1"/>
  <c r="AA4" i="17" s="1"/>
  <c r="AA5" i="17" s="1"/>
  <c r="AA6" i="17" s="1"/>
  <c r="AA7" i="17" s="1"/>
  <c r="AA8" i="17" s="1"/>
  <c r="AA9" i="17" s="1"/>
  <c r="AA10" i="17" s="1"/>
  <c r="AA11" i="17" s="1"/>
  <c r="AA12" i="17" s="1"/>
  <c r="AA13" i="17" s="1"/>
  <c r="AA14" i="17" s="1"/>
  <c r="AA15" i="17" s="1"/>
  <c r="AA16" i="17" s="1"/>
  <c r="AA17" i="17" s="1"/>
  <c r="AA18" i="17" s="1"/>
  <c r="AA19" i="17" s="1"/>
  <c r="AA20" i="17" s="1"/>
  <c r="AA21" i="17" s="1"/>
  <c r="AA22" i="17" s="1"/>
  <c r="AA23" i="17" s="1"/>
  <c r="AA24" i="17" s="1"/>
  <c r="AA25" i="17" s="1"/>
  <c r="AA26" i="17" s="1"/>
  <c r="AA27" i="17" s="1"/>
  <c r="AA28" i="17" s="1"/>
  <c r="AD3" i="17" s="1"/>
  <c r="AD4" i="17" s="1"/>
  <c r="AD5" i="17" s="1"/>
  <c r="AD6" i="17" s="1"/>
  <c r="AD7" i="17" s="1"/>
  <c r="AD8" i="17" s="1"/>
  <c r="AD9" i="17" s="1"/>
  <c r="AD10" i="17" s="1"/>
  <c r="AD11" i="17" s="1"/>
  <c r="AD12" i="17" s="1"/>
  <c r="AD13" i="17" s="1"/>
  <c r="AD14" i="17" s="1"/>
  <c r="AD15" i="17" s="1"/>
  <c r="AD16" i="17" s="1"/>
  <c r="AD17" i="17" s="1"/>
  <c r="AD18" i="17" s="1"/>
  <c r="AD19" i="17" s="1"/>
  <c r="AD20" i="17" s="1"/>
  <c r="AD21" i="17" s="1"/>
  <c r="AD22" i="17" s="1"/>
  <c r="AD23" i="17" s="1"/>
  <c r="AD24" i="17" s="1"/>
  <c r="AD25" i="17" s="1"/>
  <c r="AD26" i="17" s="1"/>
  <c r="K4" i="17"/>
  <c r="K5" i="17" s="1"/>
  <c r="K6" i="17" s="1"/>
  <c r="K7" i="17" s="1"/>
  <c r="K8" i="17" s="1"/>
  <c r="K9" i="17" s="1"/>
  <c r="K10" i="17" s="1"/>
  <c r="K11" i="17" s="1"/>
  <c r="K12" i="17" s="1"/>
  <c r="K13" i="17" s="1"/>
  <c r="K14" i="17" s="1"/>
  <c r="K15" i="17" s="1"/>
  <c r="K16" i="17" s="1"/>
  <c r="K17" i="17" s="1"/>
  <c r="K18" i="17" s="1"/>
  <c r="K19" i="17" s="1"/>
  <c r="K20" i="17" s="1"/>
  <c r="K21" i="17" s="1"/>
  <c r="K22" i="17" s="1"/>
  <c r="K23" i="17" s="1"/>
  <c r="K24" i="17" s="1"/>
  <c r="K25" i="17" s="1"/>
  <c r="K26" i="17" s="1"/>
  <c r="K27" i="17" s="1"/>
  <c r="K28" i="17" s="1"/>
  <c r="N3" i="17" s="1"/>
  <c r="N4" i="17" s="1"/>
  <c r="N5" i="17" s="1"/>
  <c r="N6" i="17" s="1"/>
  <c r="N7" i="17" s="1"/>
  <c r="N8" i="17" s="1"/>
  <c r="N9" i="17" s="1"/>
  <c r="N10" i="17" s="1"/>
  <c r="N11" i="17" s="1"/>
  <c r="N12" i="17" s="1"/>
  <c r="N13" i="17" s="1"/>
  <c r="N14" i="17" s="1"/>
  <c r="N15" i="17" s="1"/>
  <c r="N16" i="17" s="1"/>
  <c r="N17" i="17" s="1"/>
  <c r="N18" i="17" s="1"/>
  <c r="N19" i="17" s="1"/>
  <c r="N20" i="17" s="1"/>
  <c r="N21" i="17" s="1"/>
  <c r="N22" i="17" s="1"/>
  <c r="N23" i="17" s="1"/>
  <c r="N24" i="17" s="1"/>
  <c r="N25" i="17" s="1"/>
  <c r="N26" i="17" s="1"/>
  <c r="N27" i="17" s="1"/>
  <c r="N28" i="17" s="1"/>
  <c r="Q3" i="17" s="1"/>
  <c r="Q4" i="17" s="1"/>
  <c r="Q5" i="17" s="1"/>
  <c r="Q6" i="17" s="1"/>
  <c r="Q7" i="17" s="1"/>
  <c r="Q8" i="17" s="1"/>
  <c r="Q9" i="17" s="1"/>
  <c r="Q10" i="17" s="1"/>
  <c r="H4" i="17"/>
  <c r="H5" i="17" s="1"/>
  <c r="H6" i="17" s="1"/>
  <c r="H7" i="17" s="1"/>
  <c r="H8" i="17" s="1"/>
  <c r="H9" i="17" s="1"/>
  <c r="H10" i="17" s="1"/>
  <c r="H11" i="17" s="1"/>
  <c r="H12" i="17" s="1"/>
  <c r="H13" i="17" s="1"/>
  <c r="H14" i="17" s="1"/>
  <c r="H15" i="17" s="1"/>
  <c r="H16" i="17" s="1"/>
  <c r="H17" i="17" s="1"/>
  <c r="H18" i="17" s="1"/>
  <c r="H19" i="17" s="1"/>
  <c r="H20" i="17" s="1"/>
  <c r="H21" i="17" s="1"/>
  <c r="H22" i="17" s="1"/>
  <c r="H23" i="17" s="1"/>
  <c r="H24" i="17" s="1"/>
  <c r="H25" i="17" s="1"/>
  <c r="H26" i="17" s="1"/>
  <c r="H27" i="17" s="1"/>
  <c r="H28" i="17" s="1"/>
  <c r="I9" i="17"/>
  <c r="I10" i="17" s="1"/>
  <c r="I11" i="17" s="1"/>
  <c r="I12" i="17" s="1"/>
  <c r="I13" i="17" s="1"/>
  <c r="I14" i="17" s="1"/>
  <c r="I15" i="17" s="1"/>
  <c r="I16" i="17" s="1"/>
  <c r="I17" i="17" s="1"/>
  <c r="I18" i="17" s="1"/>
  <c r="I19" i="17" s="1"/>
  <c r="I20" i="17" s="1"/>
  <c r="I21" i="17" s="1"/>
  <c r="I22" i="17" s="1"/>
  <c r="I23" i="17" s="1"/>
  <c r="I24" i="17" s="1"/>
  <c r="I25" i="17" s="1"/>
  <c r="I26" i="17" s="1"/>
  <c r="I27" i="17" s="1"/>
  <c r="I28" i="17" s="1"/>
  <c r="F73" i="8" l="1"/>
  <c r="F19" i="9"/>
  <c r="F5" i="9"/>
  <c r="F18" i="2" l="1"/>
  <c r="F11" i="2"/>
  <c r="F4" i="2"/>
  <c r="V8" i="15" l="1"/>
  <c r="J6" i="13" s="1"/>
  <c r="L6" i="13" s="1"/>
  <c r="V7" i="15"/>
  <c r="J5" i="13" s="1"/>
  <c r="L5" i="13" s="1"/>
  <c r="V4" i="15"/>
  <c r="J2" i="13" s="1"/>
  <c r="L2" i="13" s="1"/>
  <c r="V3" i="15"/>
  <c r="V25" i="15"/>
  <c r="J9" i="13" s="1"/>
  <c r="L9" i="13" s="1"/>
  <c r="V24" i="15"/>
  <c r="J23" i="13" s="1"/>
  <c r="V23" i="15"/>
  <c r="J22" i="13" s="1"/>
  <c r="L22" i="13" s="1"/>
  <c r="V22" i="15"/>
  <c r="J21" i="13" s="1"/>
  <c r="V21" i="15"/>
  <c r="J20" i="13" s="1"/>
  <c r="L20" i="13" s="1"/>
  <c r="V20" i="15"/>
  <c r="J19" i="13" s="1"/>
  <c r="V18" i="15"/>
  <c r="J17" i="13" s="1"/>
  <c r="L17" i="13" s="1"/>
  <c r="V16" i="15"/>
  <c r="J15" i="13" s="1"/>
  <c r="L15" i="13" s="1"/>
  <c r="V15" i="15"/>
  <c r="J14" i="13" s="1"/>
  <c r="L14" i="13" s="1"/>
  <c r="V14" i="15"/>
  <c r="J13" i="13" s="1"/>
  <c r="L13" i="13" s="1"/>
  <c r="V13" i="15"/>
  <c r="J12" i="13" s="1"/>
  <c r="L12" i="13" s="1"/>
  <c r="V12" i="15"/>
  <c r="J11" i="13" s="1"/>
  <c r="L11" i="13" s="1"/>
  <c r="I2" i="13"/>
  <c r="I6" i="13"/>
  <c r="I5" i="13"/>
  <c r="I4" i="13"/>
  <c r="I3" i="13"/>
  <c r="I9" i="13"/>
  <c r="I11" i="13"/>
  <c r="I24" i="13"/>
  <c r="I10" i="13"/>
  <c r="L23" i="13"/>
  <c r="I23" i="13"/>
  <c r="I22" i="13"/>
  <c r="L21" i="13"/>
  <c r="I21" i="13"/>
  <c r="I20" i="13"/>
  <c r="L19" i="13"/>
  <c r="I19" i="13"/>
  <c r="I18" i="13"/>
  <c r="I17" i="13"/>
  <c r="I15" i="13"/>
  <c r="I14" i="13"/>
  <c r="I13" i="13"/>
  <c r="I12" i="13"/>
  <c r="K46" i="12"/>
  <c r="H46" i="12"/>
  <c r="K14" i="12"/>
  <c r="H14" i="12"/>
  <c r="K43" i="12"/>
  <c r="H43" i="12"/>
  <c r="K42" i="12"/>
  <c r="H42" i="12"/>
  <c r="K7" i="12"/>
  <c r="H7" i="12"/>
  <c r="K11" i="12"/>
  <c r="H11" i="12"/>
  <c r="H45" i="12"/>
  <c r="K44" i="12"/>
  <c r="H44" i="12"/>
  <c r="K18" i="12"/>
  <c r="H18" i="12"/>
  <c r="K3" i="12"/>
  <c r="H3" i="12"/>
  <c r="K41" i="12"/>
  <c r="H41" i="12"/>
  <c r="K40" i="12"/>
  <c r="H40" i="12"/>
  <c r="H25" i="12"/>
  <c r="K5" i="12"/>
  <c r="H5" i="12"/>
  <c r="K10" i="12"/>
  <c r="H10" i="12"/>
  <c r="K38" i="12"/>
  <c r="H38" i="12"/>
  <c r="K39" i="12"/>
  <c r="H39" i="12"/>
  <c r="K4" i="12"/>
  <c r="H4" i="12"/>
  <c r="K36" i="12"/>
  <c r="H36" i="12"/>
  <c r="K37" i="12"/>
  <c r="H37" i="12"/>
  <c r="K12" i="12"/>
  <c r="H12" i="12"/>
  <c r="K9" i="12"/>
  <c r="H9" i="12"/>
  <c r="K35" i="12"/>
  <c r="H35" i="12"/>
  <c r="K34" i="12"/>
  <c r="H34" i="12"/>
  <c r="K6" i="12"/>
  <c r="H6" i="12"/>
  <c r="K17" i="12"/>
  <c r="H17" i="12"/>
  <c r="K33" i="12"/>
  <c r="H33" i="12"/>
  <c r="K32" i="12"/>
  <c r="H32" i="12"/>
  <c r="K21" i="12"/>
  <c r="H21" i="12"/>
  <c r="K19" i="12"/>
  <c r="H19" i="12"/>
  <c r="K31" i="12"/>
  <c r="H31" i="12"/>
  <c r="K22" i="12"/>
  <c r="H22" i="12"/>
  <c r="K15" i="12"/>
  <c r="H15" i="12"/>
  <c r="K30" i="12"/>
  <c r="H30" i="12"/>
  <c r="H24" i="12"/>
  <c r="K13" i="12"/>
  <c r="H13" i="12"/>
  <c r="K29" i="12"/>
  <c r="H29" i="12"/>
  <c r="K28" i="12"/>
  <c r="H28" i="12"/>
  <c r="K23" i="12"/>
  <c r="H23" i="12"/>
  <c r="K16" i="12"/>
  <c r="H16" i="12"/>
  <c r="H27" i="12"/>
  <c r="K8" i="12"/>
  <c r="H8" i="12"/>
  <c r="K20" i="12"/>
  <c r="H20" i="12"/>
  <c r="I7" i="3"/>
  <c r="I30" i="3"/>
  <c r="I8" i="3"/>
  <c r="I31" i="3"/>
  <c r="I9" i="3"/>
  <c r="I32" i="3"/>
  <c r="I10" i="3"/>
  <c r="I11" i="3"/>
  <c r="I12" i="3"/>
  <c r="I13" i="3"/>
  <c r="I36" i="3"/>
  <c r="I14" i="3"/>
  <c r="I37" i="3"/>
  <c r="I38" i="3"/>
  <c r="I39" i="3"/>
  <c r="I17" i="3"/>
  <c r="I40" i="3"/>
  <c r="I18" i="3"/>
  <c r="I41" i="3"/>
  <c r="I19" i="3"/>
  <c r="I42" i="3"/>
  <c r="I20" i="3"/>
  <c r="I43" i="3"/>
  <c r="I21" i="3"/>
  <c r="I44" i="3"/>
  <c r="V8" i="6"/>
  <c r="I10" i="1" s="1"/>
  <c r="V9" i="6"/>
  <c r="I12" i="1" s="1"/>
  <c r="V18" i="6"/>
  <c r="I24" i="1" s="1"/>
  <c r="V13" i="6"/>
  <c r="I18" i="1" s="1"/>
  <c r="V14" i="6"/>
  <c r="I20" i="1" s="1"/>
  <c r="V15" i="6"/>
  <c r="I21" i="1" s="1"/>
  <c r="V17" i="6"/>
  <c r="I23" i="1" s="1"/>
  <c r="V19" i="6"/>
  <c r="V3" i="6"/>
  <c r="I3" i="1" s="1"/>
  <c r="V4" i="6"/>
  <c r="I4" i="1" s="1"/>
  <c r="V5" i="6"/>
  <c r="V20" i="6"/>
  <c r="V21" i="6"/>
  <c r="V22" i="6"/>
  <c r="V23" i="6"/>
  <c r="V24" i="6"/>
  <c r="V25" i="6"/>
  <c r="V26" i="6"/>
  <c r="V27" i="6"/>
  <c r="V28" i="6"/>
  <c r="V29" i="6"/>
  <c r="V30" i="6"/>
  <c r="V31" i="6"/>
  <c r="V32" i="6"/>
  <c r="V33" i="6"/>
  <c r="V34" i="6"/>
  <c r="V35" i="6"/>
  <c r="V36" i="6"/>
  <c r="V37" i="6"/>
  <c r="V38" i="6"/>
  <c r="V39" i="6"/>
  <c r="V40" i="6"/>
  <c r="V41" i="6"/>
  <c r="V42" i="6"/>
  <c r="V43" i="6"/>
  <c r="V44" i="6"/>
  <c r="V45" i="6"/>
  <c r="V46" i="6"/>
  <c r="V47" i="6"/>
  <c r="V48" i="6"/>
  <c r="V49" i="6"/>
  <c r="V50" i="6"/>
  <c r="V51" i="6"/>
  <c r="V52" i="6"/>
  <c r="V53" i="6"/>
  <c r="V54" i="6"/>
  <c r="V55" i="6"/>
  <c r="V56" i="6"/>
  <c r="V57" i="6"/>
  <c r="V58" i="6"/>
  <c r="V59" i="6"/>
  <c r="V60" i="6"/>
  <c r="V61" i="6"/>
  <c r="V62" i="6"/>
  <c r="V63" i="6"/>
  <c r="V64" i="6"/>
  <c r="V65" i="6"/>
  <c r="V66" i="6"/>
  <c r="V67" i="6"/>
  <c r="V68" i="6"/>
  <c r="V69" i="6"/>
  <c r="V70" i="6"/>
  <c r="V71" i="6"/>
  <c r="V72" i="6"/>
  <c r="V73" i="6"/>
  <c r="V74" i="6"/>
  <c r="V75" i="6"/>
  <c r="V76" i="6"/>
  <c r="V77" i="6"/>
  <c r="V78" i="6"/>
  <c r="V79" i="6"/>
  <c r="V80" i="6"/>
  <c r="V81" i="6"/>
  <c r="V82" i="6"/>
  <c r="V83" i="6"/>
  <c r="V84" i="6"/>
  <c r="V85" i="6"/>
  <c r="V86" i="6"/>
  <c r="V87" i="6"/>
  <c r="V88" i="6"/>
  <c r="V89" i="6"/>
  <c r="V90" i="6"/>
  <c r="V91" i="6"/>
  <c r="V92" i="6"/>
  <c r="V93" i="6"/>
  <c r="V94" i="6"/>
  <c r="V95" i="6"/>
  <c r="V96" i="6"/>
  <c r="V97" i="6"/>
  <c r="V7" i="6"/>
  <c r="I9" i="1" s="1"/>
  <c r="L29" i="12" l="1"/>
  <c r="L31" i="12"/>
  <c r="L33" i="12"/>
  <c r="L35" i="12"/>
  <c r="L36" i="12"/>
  <c r="L10" i="12"/>
  <c r="L41" i="12"/>
  <c r="L43" i="12"/>
  <c r="L46" i="12"/>
  <c r="L28" i="12"/>
  <c r="L30" i="12"/>
  <c r="L8" i="12"/>
  <c r="L23" i="12"/>
  <c r="L22" i="12"/>
  <c r="L21" i="12"/>
  <c r="L6" i="12"/>
  <c r="L12" i="12"/>
  <c r="L39" i="12"/>
  <c r="L18" i="12"/>
  <c r="L7" i="12"/>
  <c r="L20" i="12"/>
  <c r="L16" i="12"/>
  <c r="L13" i="12"/>
  <c r="L15" i="12"/>
  <c r="L19" i="12"/>
  <c r="L17" i="12"/>
  <c r="L9" i="12"/>
  <c r="L4" i="12"/>
  <c r="L5" i="12"/>
  <c r="L3" i="12"/>
  <c r="L11" i="12"/>
  <c r="L32" i="12"/>
  <c r="L34" i="12"/>
  <c r="L37" i="12"/>
  <c r="L38" i="12"/>
  <c r="L40" i="12"/>
  <c r="L44" i="12"/>
  <c r="L42" i="12"/>
  <c r="L14" i="12"/>
  <c r="M2" i="13"/>
  <c r="D28" i="9" s="1"/>
  <c r="M13" i="13"/>
  <c r="M17" i="13"/>
  <c r="M21" i="13"/>
  <c r="M12" i="13"/>
  <c r="M14" i="13"/>
  <c r="M22" i="13"/>
  <c r="M11" i="13"/>
  <c r="M5" i="13"/>
  <c r="D31" i="9" s="1"/>
  <c r="M20" i="13"/>
  <c r="M15" i="13"/>
  <c r="M19" i="13"/>
  <c r="D15" i="9" s="1"/>
  <c r="M23" i="13"/>
  <c r="M9" i="13"/>
  <c r="M6" i="13"/>
  <c r="K4" i="3"/>
  <c r="K26" i="3"/>
  <c r="K5" i="3"/>
  <c r="K6" i="3"/>
  <c r="K19" i="3"/>
  <c r="K20" i="3"/>
  <c r="K40" i="3"/>
  <c r="K21" i="3"/>
  <c r="K43" i="3"/>
  <c r="K12" i="3"/>
  <c r="K14" i="3"/>
  <c r="K36" i="3"/>
  <c r="K37" i="3"/>
  <c r="K7" i="3"/>
  <c r="K8" i="3"/>
  <c r="K30" i="3"/>
  <c r="K31" i="3"/>
  <c r="K9" i="3"/>
  <c r="K10" i="3"/>
  <c r="K32" i="3"/>
  <c r="K17" i="3"/>
  <c r="K38" i="3"/>
  <c r="K18" i="3"/>
  <c r="H4" i="3"/>
  <c r="H26" i="3"/>
  <c r="H5" i="3"/>
  <c r="H6" i="3"/>
  <c r="H28" i="3"/>
  <c r="H29" i="3"/>
  <c r="H19" i="3"/>
  <c r="H20" i="3"/>
  <c r="H40" i="3"/>
  <c r="H41" i="3"/>
  <c r="H21" i="3"/>
  <c r="H42" i="3"/>
  <c r="H43" i="3"/>
  <c r="H11" i="3"/>
  <c r="H12" i="3"/>
  <c r="H34" i="3"/>
  <c r="H13" i="3"/>
  <c r="H14" i="3"/>
  <c r="H36" i="3"/>
  <c r="H37" i="3"/>
  <c r="H7" i="3"/>
  <c r="H8" i="3"/>
  <c r="H30" i="3"/>
  <c r="H31" i="3"/>
  <c r="H9" i="3"/>
  <c r="H10" i="3"/>
  <c r="H32" i="3"/>
  <c r="H33" i="3"/>
  <c r="H17" i="3"/>
  <c r="H39" i="3"/>
  <c r="H38" i="3"/>
  <c r="H44" i="3"/>
  <c r="H15" i="3"/>
  <c r="H18" i="3"/>
  <c r="H10" i="1"/>
  <c r="H12" i="1"/>
  <c r="H24" i="1"/>
  <c r="H14" i="1"/>
  <c r="H15" i="1"/>
  <c r="H17" i="1"/>
  <c r="H18" i="1"/>
  <c r="H20" i="1"/>
  <c r="H21" i="1"/>
  <c r="H22" i="1"/>
  <c r="H23" i="1"/>
  <c r="H3" i="1"/>
  <c r="H4" i="1"/>
  <c r="K10" i="1"/>
  <c r="K12" i="1"/>
  <c r="K24" i="1"/>
  <c r="K18" i="1"/>
  <c r="K20" i="1"/>
  <c r="K21" i="1"/>
  <c r="K23" i="1"/>
  <c r="K3" i="1"/>
  <c r="K4" i="1"/>
  <c r="K5" i="1"/>
  <c r="K9" i="1"/>
  <c r="H9" i="1"/>
  <c r="L10" i="1" l="1"/>
  <c r="D5" i="2" s="1"/>
  <c r="L21" i="1"/>
  <c r="D19" i="2" s="1"/>
  <c r="L3" i="1"/>
  <c r="L24" i="1"/>
  <c r="L20" i="1"/>
  <c r="D18" i="2" s="1"/>
  <c r="L4" i="1"/>
  <c r="L18" i="1"/>
  <c r="L12" i="1"/>
  <c r="D7" i="2" s="1"/>
  <c r="L23" i="1"/>
  <c r="D21" i="2" s="1"/>
  <c r="L9" i="1"/>
  <c r="D4" i="2" s="1"/>
  <c r="L18" i="3"/>
  <c r="L38" i="3"/>
  <c r="L17" i="3"/>
  <c r="L32" i="3"/>
  <c r="L10" i="3"/>
  <c r="L9" i="3"/>
  <c r="L31" i="3"/>
  <c r="L30" i="3"/>
  <c r="L8" i="3"/>
  <c r="L7" i="3"/>
  <c r="L37" i="3"/>
  <c r="L36" i="3"/>
  <c r="L14" i="3"/>
  <c r="L12" i="3"/>
  <c r="L43" i="3"/>
  <c r="L21" i="3"/>
  <c r="L40" i="3"/>
  <c r="L20" i="3"/>
  <c r="L19" i="3"/>
  <c r="L6" i="3"/>
  <c r="L5" i="3"/>
  <c r="L26" i="3"/>
  <c r="L4" i="3"/>
  <c r="K3" i="3"/>
  <c r="H3" i="3"/>
  <c r="L3" i="3" l="1"/>
  <c r="B15" i="5"/>
  <c r="K42" i="3"/>
  <c r="L42" i="3" s="1"/>
</calcChain>
</file>

<file path=xl/sharedStrings.xml><?xml version="1.0" encoding="utf-8"?>
<sst xmlns="http://schemas.openxmlformats.org/spreadsheetml/2006/main" count="2064" uniqueCount="626">
  <si>
    <t>Number</t>
  </si>
  <si>
    <t>Rider</t>
  </si>
  <si>
    <t>Horse</t>
  </si>
  <si>
    <t>Team</t>
  </si>
  <si>
    <t>Dressage pp</t>
  </si>
  <si>
    <t>SJ Score</t>
  </si>
  <si>
    <t>XC Pens</t>
  </si>
  <si>
    <t>XC Time Pens</t>
  </si>
  <si>
    <t>Total Score</t>
  </si>
  <si>
    <t>Overall Place</t>
  </si>
  <si>
    <t>Scores to count</t>
  </si>
  <si>
    <t>Team Total</t>
  </si>
  <si>
    <t>SJ Time Pens</t>
  </si>
  <si>
    <t>Total SJ</t>
  </si>
  <si>
    <t>Total XC</t>
  </si>
  <si>
    <t>HT1.3.4: Scoring</t>
  </si>
  <si>
    <t>The good marks from 0 to 10 awarded to a competitor for each numbered movement of the</t>
  </si>
  <si>
    <t>Dressage Test are added together with the collective marks, then any error of course is</t>
  </si>
  <si>
    <t>deducted.</t>
  </si>
  <si>
    <t>The percentage of the maximum possible good marks obtainable is then calculated. This</t>
  </si>
  <si>
    <t>percentage is obtained by dividing the total good marks of the judge (minus any error of</t>
  </si>
  <si>
    <t>course or test) by the maximum possible good marks obtainable, then multiplying by 100</t>
  </si>
  <si>
    <t>and rounding the result to one decimal place. In order to convert average percentage into</t>
  </si>
  <si>
    <t>penalty points, this must be subtracted from 100, with the resulting figure being rounded to</t>
  </si>
  <si>
    <t>one decimal point. The result is the score in penalty points for the test.</t>
  </si>
  <si>
    <t xml:space="preserve">Dressage </t>
  </si>
  <si>
    <t>%</t>
  </si>
  <si>
    <t>Pens</t>
  </si>
  <si>
    <t>Calculator (enter % in cell &amp; press return)</t>
  </si>
  <si>
    <t>HT1.4.5: Jumping Penalties</t>
  </si>
  <si>
    <t>Jumping penalties will be incurred as follows:</t>
  </si>
  <si>
    <t>Knocking down any part of an obstacle including the wing ............................</t>
  </si>
  <si>
    <t>4 penalties</t>
  </si>
  <si>
    <t>First disobedience ..........................................................................................</t>
  </si>
  <si>
    <t>Second disobedience......................................................................................</t>
  </si>
  <si>
    <t>8 penalties</t>
  </si>
  <si>
    <t>Third disobedience..........................................................................................</t>
  </si>
  <si>
    <t>Elimination</t>
  </si>
  <si>
    <t>First fall of rider ...............................................................................................</t>
  </si>
  <si>
    <t>First fall of horse .............................................................................................</t>
  </si>
  <si>
    <t>Second fall of horse and/or rider.....................................................................</t>
  </si>
  <si>
    <t>Exceeding 24 penalties (excluding time penalties) .....................</t>
  </si>
  <si>
    <t>Compulsory Retirement</t>
  </si>
  <si>
    <t>HT1.8.1 Penalties</t>
  </si>
  <si>
    <t>These penalties are cumulative:</t>
  </si>
  <si>
    <t>HT1.8: SCORING x-country</t>
  </si>
  <si>
    <t>Every commenced period of 1 second in excess</t>
  </si>
  <si>
    <t>Error of course (omission of jump, boundary flag,</t>
  </si>
  <si>
    <t>First disobedience at a jump ....................................................................</t>
  </si>
  <si>
    <t xml:space="preserve"> 20 penalties</t>
  </si>
  <si>
    <t xml:space="preserve">Second disobedience at the same jump.................................................... </t>
  </si>
  <si>
    <t>40 penalties</t>
  </si>
  <si>
    <t xml:space="preserve">Third disobedience at the same jump.......................................................... </t>
  </si>
  <si>
    <t xml:space="preserve">Fourth disobedience on the whole course ................................................... </t>
  </si>
  <si>
    <t xml:space="preserve">Fall of rider at a fence................................................................................ </t>
  </si>
  <si>
    <t>65 penalties</t>
  </si>
  <si>
    <t xml:space="preserve">Second fall of rider on the course................................................................ </t>
  </si>
  <si>
    <t>Fall of pony/horse at a fence ......................................................................</t>
  </si>
  <si>
    <t xml:space="preserve"> Elimination</t>
  </si>
  <si>
    <t xml:space="preserve">of the optimum time ................................................................................. </t>
  </si>
  <si>
    <t>0.4 penalties</t>
  </si>
  <si>
    <t xml:space="preserve">of 15 seconds under the optimum time.................................................... </t>
  </si>
  <si>
    <t xml:space="preserve">Exceeding the time limit (cross-country) ..................................................... </t>
  </si>
  <si>
    <t xml:space="preserve">not rectified, retaking an obstacle already jumped ...................................... </t>
  </si>
  <si>
    <t xml:space="preserve">Jumping an obstacle in the wrong order............................................... </t>
  </si>
  <si>
    <t xml:space="preserve">Jumping an obstacle with crossed flags .............................................. </t>
  </si>
  <si>
    <t xml:space="preserve">Trapped pony/horse .................................................................................... </t>
  </si>
  <si>
    <t xml:space="preserve">Inappropriate or dangerous riding....................................... </t>
  </si>
  <si>
    <t>Discretionary 25 Penalties</t>
  </si>
  <si>
    <t xml:space="preserve">Riding improperly dressed..................................................... </t>
  </si>
  <si>
    <t>Discretionary Elimination</t>
  </si>
  <si>
    <t xml:space="preserve">Starting early ......................................................................... </t>
  </si>
  <si>
    <t>HT1.13.1: Total Score</t>
  </si>
  <si>
    <t>The total score for an individual is obtained by adding the Dressage, Show Jumping and</t>
  </si>
  <si>
    <t>Cross-country penalties together. The team total is obtained by adding together the three</t>
  </si>
  <si>
    <t>lowest individual penalty scores.</t>
  </si>
  <si>
    <t>HT1.13.2 Ties</t>
  </si>
  <si>
    <t>In the event of a tie for any place in a team one day event, the score of the fourth rider will</t>
  </si>
  <si>
    <t>be taken into consideration. If there is still equality the total marks for all the riders in the</t>
  </si>
  <si>
    <t>tying teams will be considered in the following order:</t>
  </si>
  <si>
    <t> lowest total cross-country penalties (jumping and time)</t>
  </si>
  <si>
    <t> lowest total deviation from the cross-country optimum time</t>
  </si>
  <si>
    <t> highest total good dressage marks</t>
  </si>
  <si>
    <t>In the event of a tie for any place in an individual one day event, the riders will be placed by</t>
  </si>
  <si>
    <t>considering their marks in the following order:</t>
  </si>
  <si>
    <t> nearest the cross-country optimum time</t>
  </si>
  <si>
    <t> highest good dressage marks</t>
  </si>
  <si>
    <t>HT1.13: OVERALL SCORING</t>
  </si>
  <si>
    <t>In the event of a tie for any place in a team two or three day event, the score of the fourth</t>
  </si>
  <si>
    <t>rider will be taken into consideration. If there is still equality the total marks for all the riders</t>
  </si>
  <si>
    <t>in the tying teams will be considered in the following order:</t>
  </si>
  <si>
    <t> best steeplechase score</t>
  </si>
  <si>
    <t>In the event of a tie for any place in an individual two or three day event, the riders will be</t>
  </si>
  <si>
    <t>placed by considering their marks in the following order:</t>
  </si>
  <si>
    <t>Fence Penalties</t>
  </si>
  <si>
    <t>Total Pens</t>
  </si>
  <si>
    <t>pens</t>
  </si>
  <si>
    <t>xc time over</t>
  </si>
  <si>
    <t>xc time under</t>
  </si>
  <si>
    <t>Time Limit</t>
  </si>
  <si>
    <t>Optimum time</t>
  </si>
  <si>
    <t>HT1.4.4: Time Allowed &amp; Penalties</t>
  </si>
  <si>
    <t>The Time Allowed will be based on a speed of 325mpm. Every commenced period of 1</t>
  </si>
  <si>
    <t>second in excess of time allowed will be penalised by 1 time penalty.</t>
  </si>
  <si>
    <t>Time Allowed</t>
  </si>
  <si>
    <t>Actual time</t>
  </si>
  <si>
    <t>Kirstie Hope</t>
  </si>
  <si>
    <t>Millie's Fancy Dancer</t>
  </si>
  <si>
    <t>Lucy Scott</t>
  </si>
  <si>
    <t>Chilli Bean</t>
  </si>
  <si>
    <t>George Scott</t>
  </si>
  <si>
    <t>Mericka</t>
  </si>
  <si>
    <t>Charlotte ball</t>
  </si>
  <si>
    <t>Ex Tamar Lilly</t>
  </si>
  <si>
    <t>West Devon Riding Club (WDRC) Junior 90</t>
  </si>
  <si>
    <t>Caroline Harvey</t>
  </si>
  <si>
    <t>Croughmarka Lad</t>
  </si>
  <si>
    <t>Cynthia Cane</t>
  </si>
  <si>
    <t>The Boss Man</t>
  </si>
  <si>
    <t>Louise Nicholls Peak</t>
  </si>
  <si>
    <t>Dapper Dandy Spiderman</t>
  </si>
  <si>
    <t>TBA</t>
  </si>
  <si>
    <t>West Devon Riding Club (WDRC) Senior 90</t>
  </si>
  <si>
    <t>Kate Arnold</t>
  </si>
  <si>
    <t>Mister Rufus (Red)</t>
  </si>
  <si>
    <t>Libby Collier</t>
  </si>
  <si>
    <t>Sonas Dancer</t>
  </si>
  <si>
    <t>Kate Fletcher</t>
  </si>
  <si>
    <t>Royal ByPass</t>
  </si>
  <si>
    <t>Karen Long</t>
  </si>
  <si>
    <t>Tamerton Lottie</t>
  </si>
  <si>
    <t>South Devon Riding Club (SDRC) Senior 80</t>
  </si>
  <si>
    <t>Clare mann</t>
  </si>
  <si>
    <t>Murphy</t>
  </si>
  <si>
    <t>Mimi Beer</t>
  </si>
  <si>
    <t>Hillview Farm Rosalee</t>
  </si>
  <si>
    <t>Michelle Head</t>
  </si>
  <si>
    <t>Whitestream crest</t>
  </si>
  <si>
    <t>Class</t>
  </si>
  <si>
    <t>Newquay Riding Club (NRC) Senior 90</t>
  </si>
  <si>
    <t>Newquay Riding Club (NRC) Senior 80</t>
  </si>
  <si>
    <t>Margaret Latham</t>
  </si>
  <si>
    <t>Willow</t>
  </si>
  <si>
    <t>Chrissie Hogg</t>
  </si>
  <si>
    <t>Pentire Uno</t>
  </si>
  <si>
    <t>Dawn Evans</t>
  </si>
  <si>
    <t>Passion</t>
  </si>
  <si>
    <t>Peter Ramsey</t>
  </si>
  <si>
    <t>Magic</t>
  </si>
  <si>
    <t>Nicki Lampshire</t>
  </si>
  <si>
    <t>Penshanda</t>
  </si>
  <si>
    <t>Heather Child</t>
  </si>
  <si>
    <t>Benjamin Briton</t>
  </si>
  <si>
    <t>Natalie Levens</t>
  </si>
  <si>
    <t>My Moonshadow</t>
  </si>
  <si>
    <t>Sarah Fletcher</t>
  </si>
  <si>
    <t>Robbie</t>
  </si>
  <si>
    <t>Jessie Horne</t>
  </si>
  <si>
    <t>Emmerald Mr Bojangles</t>
  </si>
  <si>
    <t>Morwenna Barnicoat</t>
  </si>
  <si>
    <t>Sweetie</t>
  </si>
  <si>
    <t>Caroline Robinson</t>
  </si>
  <si>
    <t>Cut Diamond</t>
  </si>
  <si>
    <t>Mike Bulley</t>
  </si>
  <si>
    <t>Adinus III</t>
  </si>
  <si>
    <t>Julie Boswell</t>
  </si>
  <si>
    <t>Pendau Henry</t>
  </si>
  <si>
    <t>John Robinson</t>
  </si>
  <si>
    <t>Oscar</t>
  </si>
  <si>
    <t>Julie Watts</t>
  </si>
  <si>
    <t>Chumay</t>
  </si>
  <si>
    <t>Abby Phillips</t>
  </si>
  <si>
    <t>The Bo-Sun</t>
  </si>
  <si>
    <t>Black Jack</t>
  </si>
  <si>
    <t>Tania Burley</t>
  </si>
  <si>
    <t>Sidari</t>
  </si>
  <si>
    <t>Jenny Blackwell</t>
  </si>
  <si>
    <t>Ranger</t>
  </si>
  <si>
    <t>Sarah Higman</t>
  </si>
  <si>
    <t>Wizard of Oz</t>
  </si>
  <si>
    <t>Lisa Robinson</t>
  </si>
  <si>
    <t>Brenin III</t>
  </si>
  <si>
    <t>Varlet</t>
  </si>
  <si>
    <t>Francis Gilbert</t>
  </si>
  <si>
    <t>Bea Coolling</t>
  </si>
  <si>
    <t>Charlotte Barron</t>
  </si>
  <si>
    <t>Newoak Truffle</t>
  </si>
  <si>
    <t>Megan law</t>
  </si>
  <si>
    <t>Tavy Valley Riding Club (TVRC) Junior 90</t>
  </si>
  <si>
    <t>Sally Callow</t>
  </si>
  <si>
    <t>Fuegos Gilliflower</t>
  </si>
  <si>
    <t>Audrey Cole</t>
  </si>
  <si>
    <t>Jimmy</t>
  </si>
  <si>
    <t>Margaret Best</t>
  </si>
  <si>
    <t>Jubille Spirit II</t>
  </si>
  <si>
    <t>Caroline Wills</t>
  </si>
  <si>
    <t>Polmark Anchorman</t>
  </si>
  <si>
    <t>East Cornwall Riding Club (ECRC) Senior 90</t>
  </si>
  <si>
    <t>Chantal Gardener</t>
  </si>
  <si>
    <t>Guardsman</t>
  </si>
  <si>
    <t>Steph Croce</t>
  </si>
  <si>
    <t>Josh</t>
  </si>
  <si>
    <t>Becky Toft</t>
  </si>
  <si>
    <t>Toy Soldier</t>
  </si>
  <si>
    <t>East Cornwall Riding Club (ECRC) Senior 80</t>
  </si>
  <si>
    <t>Louise Garland</t>
  </si>
  <si>
    <t>Red River</t>
  </si>
  <si>
    <t>Sarah Shaw</t>
  </si>
  <si>
    <t>Stanhopes Skippy</t>
  </si>
  <si>
    <t>Grace Ellis</t>
  </si>
  <si>
    <t>Cousin Jack</t>
  </si>
  <si>
    <t>East Cornwall Riding Club (ECRC) Senior 100</t>
  </si>
  <si>
    <t>Hannah Joliff</t>
  </si>
  <si>
    <t>Pentillie</t>
  </si>
  <si>
    <t>Rianeth Davis</t>
  </si>
  <si>
    <t>Milford Sound II</t>
  </si>
  <si>
    <t>Bobbie Moore</t>
  </si>
  <si>
    <t>Clargh Sonny</t>
  </si>
  <si>
    <t>Sally Burchell</t>
  </si>
  <si>
    <t>Star</t>
  </si>
  <si>
    <t>Andrea Shadrick</t>
  </si>
  <si>
    <t>Autumn Bee</t>
  </si>
  <si>
    <t>Jess James</t>
  </si>
  <si>
    <t>Singing Halando</t>
  </si>
  <si>
    <t>Caroline Moss</t>
  </si>
  <si>
    <t>Celtic Melody</t>
  </si>
  <si>
    <t>Clare Heywood</t>
  </si>
  <si>
    <t>Miss Daisey Duke</t>
  </si>
  <si>
    <t>Juliette Huckstep</t>
  </si>
  <si>
    <t>City Reach</t>
  </si>
  <si>
    <t>Harriet Franklin</t>
  </si>
  <si>
    <t>Spirit Song</t>
  </si>
  <si>
    <t>Debbie Harding</t>
  </si>
  <si>
    <t>Little Goody Goodricke</t>
  </si>
  <si>
    <t>Lindsay Allin</t>
  </si>
  <si>
    <t>Karen Franklin</t>
  </si>
  <si>
    <t>Indelible Opposition</t>
  </si>
  <si>
    <t>Natasha Dayment</t>
  </si>
  <si>
    <t>Hatheru Capaccinno</t>
  </si>
  <si>
    <t>Vicky Knight</t>
  </si>
  <si>
    <t>Independent Rufus</t>
  </si>
  <si>
    <t>Nick Franklin</t>
  </si>
  <si>
    <t>Bold Venture</t>
  </si>
  <si>
    <t>Lisa Honey</t>
  </si>
  <si>
    <t>Dolenco</t>
  </si>
  <si>
    <t>Sue Hollingworth</t>
  </si>
  <si>
    <t>Echo Beach</t>
  </si>
  <si>
    <t>Clarrisa Jordan</t>
  </si>
  <si>
    <t>Mumbo Jumbo</t>
  </si>
  <si>
    <t>Hayden</t>
  </si>
  <si>
    <t>Ros Boisseau</t>
  </si>
  <si>
    <t>Treboise Cara</t>
  </si>
  <si>
    <t>Janet Elston</t>
  </si>
  <si>
    <t>Cornish Melody</t>
  </si>
  <si>
    <t>Sally Rowe</t>
  </si>
  <si>
    <t>DJ's Corona</t>
  </si>
  <si>
    <t>Jess Holman</t>
  </si>
  <si>
    <t>Banbury Flash</t>
  </si>
  <si>
    <t>Helen Lentern</t>
  </si>
  <si>
    <t>Harlyn Almanac</t>
  </si>
  <si>
    <t>Chris Brewer</t>
  </si>
  <si>
    <t>WSH Quality</t>
  </si>
  <si>
    <t>Hannah Caudery</t>
  </si>
  <si>
    <t>Silver Emblem</t>
  </si>
  <si>
    <t>Lisanne Corney</t>
  </si>
  <si>
    <t>Goodehead Demelza</t>
  </si>
  <si>
    <t>Camel Valley Riding Club (CVRC) Senior 90</t>
  </si>
  <si>
    <t>Camel Valley Riding Club (CVRC) BLUE Senior 80</t>
  </si>
  <si>
    <t>Annie Warren</t>
  </si>
  <si>
    <t>Gold</t>
  </si>
  <si>
    <t>Jo Bryant</t>
  </si>
  <si>
    <t>Hearts on Fire</t>
  </si>
  <si>
    <t>Trewarrow Prudence</t>
  </si>
  <si>
    <t>Camel Valley Riding Club (CVRC) RED Senior 80</t>
  </si>
  <si>
    <t>Jamie-Lee Ball</t>
  </si>
  <si>
    <t>Mollie</t>
  </si>
  <si>
    <t>Clare Tegg</t>
  </si>
  <si>
    <t>Tullahua</t>
  </si>
  <si>
    <t>Kate McCarthy</t>
  </si>
  <si>
    <t>Ballycasey Gold</t>
  </si>
  <si>
    <t>Lisa Bell</t>
  </si>
  <si>
    <t>Bella De La Touche</t>
  </si>
  <si>
    <t>Sally Gentle</t>
  </si>
  <si>
    <t>Weronique</t>
  </si>
  <si>
    <t>Sarah Stokes</t>
  </si>
  <si>
    <t>Perfectly Primitive</t>
  </si>
  <si>
    <t>Sarah Turner</t>
  </si>
  <si>
    <t>Rumour has it</t>
  </si>
  <si>
    <t>Sophie Chaplin</t>
  </si>
  <si>
    <t>Springfield Gem</t>
  </si>
  <si>
    <t>Alex Reeve</t>
  </si>
  <si>
    <t>Lauren Cotterell</t>
  </si>
  <si>
    <t>Elegance</t>
  </si>
  <si>
    <t>J90</t>
  </si>
  <si>
    <t>WDRC</t>
  </si>
  <si>
    <t>Alice Pengelly</t>
  </si>
  <si>
    <t>Vieleta</t>
  </si>
  <si>
    <t>Riah Hutchings</t>
  </si>
  <si>
    <t>TVRC</t>
  </si>
  <si>
    <t>Lilly Hunt</t>
  </si>
  <si>
    <t>Xpress Flyer</t>
  </si>
  <si>
    <t>Georgina Allin</t>
  </si>
  <si>
    <t>Bolanken Merlin</t>
  </si>
  <si>
    <t>Luke Spry</t>
  </si>
  <si>
    <t>Red Reloaded</t>
  </si>
  <si>
    <t>J100</t>
  </si>
  <si>
    <t>Morwenna Moore</t>
  </si>
  <si>
    <t>Cherrimill Beaugeste</t>
  </si>
  <si>
    <t>Georgina Jedwab</t>
  </si>
  <si>
    <t>Polmartin Magic Rain</t>
  </si>
  <si>
    <t>Grace Boulton</t>
  </si>
  <si>
    <t>Tweedle Dum</t>
  </si>
  <si>
    <t>NRC</t>
  </si>
  <si>
    <t>?</t>
  </si>
  <si>
    <t>SDRC</t>
  </si>
  <si>
    <t>ECRC</t>
  </si>
  <si>
    <t>HDRC</t>
  </si>
  <si>
    <t>CVRC BLUE</t>
  </si>
  <si>
    <t>CVRC RED</t>
  </si>
  <si>
    <t>TREC BLACK</t>
  </si>
  <si>
    <t>SABRC WHITE</t>
  </si>
  <si>
    <t>SABRC NAVY</t>
  </si>
  <si>
    <t>HDRC X</t>
  </si>
  <si>
    <t>HDRC Y</t>
  </si>
  <si>
    <t>TREC WHITE</t>
  </si>
  <si>
    <t>CVRC</t>
  </si>
  <si>
    <t>Sally Pidsley</t>
  </si>
  <si>
    <t>Tranwheal Tineth Moon</t>
  </si>
  <si>
    <t>Ind Lyd Valley</t>
  </si>
  <si>
    <t>tbc</t>
  </si>
  <si>
    <t>Becky Murray</t>
  </si>
  <si>
    <t>Mighty News</t>
  </si>
  <si>
    <t>Essie Barker</t>
  </si>
  <si>
    <t>TBC</t>
  </si>
  <si>
    <t>Kate Rule</t>
  </si>
  <si>
    <t>Croxlea Splash</t>
  </si>
  <si>
    <t>Sally Beardon</t>
  </si>
  <si>
    <t>Spirit of Ecstasy</t>
  </si>
  <si>
    <t>Pam Martin</t>
  </si>
  <si>
    <t>Cluneburn</t>
  </si>
  <si>
    <t>SABRC</t>
  </si>
  <si>
    <t>Michelle Harris</t>
  </si>
  <si>
    <t>Red Kite</t>
  </si>
  <si>
    <t>Trenavey Euphoric</t>
  </si>
  <si>
    <t>Adencroft Abru Armada</t>
  </si>
  <si>
    <t>Michelle Burgess</t>
  </si>
  <si>
    <t>One Vision</t>
  </si>
  <si>
    <t>S100</t>
  </si>
  <si>
    <t>S100plus</t>
  </si>
  <si>
    <t>Sarah jane Brown</t>
  </si>
  <si>
    <t>Sanita</t>
  </si>
  <si>
    <t>Ind ECRC</t>
  </si>
  <si>
    <t>Ind TVRC</t>
  </si>
  <si>
    <t>Ind HDRC</t>
  </si>
  <si>
    <t>Ind TREC</t>
  </si>
  <si>
    <t>TREC</t>
  </si>
  <si>
    <t>Cornwall TREC (TREC) GOLD Junior 90</t>
  </si>
  <si>
    <t>TWRC POLCREBO</t>
  </si>
  <si>
    <t>TWRC MENAMBER</t>
  </si>
  <si>
    <t>Ind TWRC</t>
  </si>
  <si>
    <t>Cornwall TREC (TREC) BLACK Senior 80</t>
  </si>
  <si>
    <t>Holsworthy Riding Club (HDRC) Senior 80</t>
  </si>
  <si>
    <t>Three Waters Riding Club (TWRC) MENAMBER Senior 80</t>
  </si>
  <si>
    <t>Three Waters Riding Club (TWRC) POLCREBO Senior 80</t>
  </si>
  <si>
    <t>TWRC</t>
  </si>
  <si>
    <t xml:space="preserve">Ind SDRC </t>
  </si>
  <si>
    <t>Ind MDRC</t>
  </si>
  <si>
    <t>South Devon Riding Club (SDRC) Senior 90</t>
  </si>
  <si>
    <t>Three Waters Riding Club (TWRC) Senior 90</t>
  </si>
  <si>
    <t>St Austell Bay Riding Club (SABRC) WHITE Senior 90</t>
  </si>
  <si>
    <t>St Austell Bay Riding Club (SABRC) NAVY Senior 90</t>
  </si>
  <si>
    <t>Holsworthy Riding Club (HDRC) 'X' Senior 90</t>
  </si>
  <si>
    <t>Holsworthy Riding Club (HDRC) 'Y' Senior 90</t>
  </si>
  <si>
    <t>Cornwall TREC (TREC) WHITE Senior 90</t>
  </si>
  <si>
    <t>Ind SDRC</t>
  </si>
  <si>
    <t>Ind CVRC</t>
  </si>
  <si>
    <t>St Austell Bay Riding Club (SABRC) Senior 100</t>
  </si>
  <si>
    <t>Holsworthy Riding Club (HDRC) Senior 100</t>
  </si>
  <si>
    <t>Senior 100+</t>
  </si>
  <si>
    <t>Junior 90</t>
  </si>
  <si>
    <t>Junior 100</t>
  </si>
  <si>
    <t>Senior 80</t>
  </si>
  <si>
    <t>SJ</t>
  </si>
  <si>
    <t>S80</t>
  </si>
  <si>
    <t>S90</t>
  </si>
  <si>
    <t>H</t>
  </si>
  <si>
    <t>No.</t>
  </si>
  <si>
    <t>100+</t>
  </si>
  <si>
    <t xml:space="preserve">Arena A </t>
  </si>
  <si>
    <t>ADR (sch)</t>
  </si>
  <si>
    <t>Dressage</t>
  </si>
  <si>
    <t>XC</t>
  </si>
  <si>
    <t>8.OO</t>
  </si>
  <si>
    <t>10.3O</t>
  </si>
  <si>
    <t>11.3O</t>
  </si>
  <si>
    <t>Sarah-Jane Brown</t>
  </si>
  <si>
    <t>Sarnita</t>
  </si>
  <si>
    <t>CTG</t>
  </si>
  <si>
    <t>Cherimill Beau Geste</t>
  </si>
  <si>
    <t>8.5O</t>
  </si>
  <si>
    <t>11.OO</t>
  </si>
  <si>
    <t>12.OO</t>
  </si>
  <si>
    <t>Geogina Jedwab</t>
  </si>
  <si>
    <t>Tweeledum</t>
  </si>
  <si>
    <t>Kirsty Hope</t>
  </si>
  <si>
    <t>Millies Fancy Dancer</t>
  </si>
  <si>
    <t>WD</t>
  </si>
  <si>
    <t>9.3O</t>
  </si>
  <si>
    <t>13.1O</t>
  </si>
  <si>
    <t>Merika</t>
  </si>
  <si>
    <t>Charlotte Ball</t>
  </si>
  <si>
    <t>Tamar lily</t>
  </si>
  <si>
    <t>TV (Ind)</t>
  </si>
  <si>
    <t xml:space="preserve">TV </t>
  </si>
  <si>
    <t>13.2O</t>
  </si>
  <si>
    <t>Bea Cooling</t>
  </si>
  <si>
    <t>TV</t>
  </si>
  <si>
    <t>12.1O</t>
  </si>
  <si>
    <t>Megan Law</t>
  </si>
  <si>
    <t>Tootsie</t>
  </si>
  <si>
    <t>Lily Hunt</t>
  </si>
  <si>
    <t>Hol (Ind)</t>
  </si>
  <si>
    <t>Bolanken. Merlin</t>
  </si>
  <si>
    <t>10.4O</t>
  </si>
  <si>
    <t>13.3O</t>
  </si>
  <si>
    <t>St Leonards Rambo</t>
  </si>
  <si>
    <t>Lauren Cotterill</t>
  </si>
  <si>
    <t>12.2O</t>
  </si>
  <si>
    <t>Vieletta</t>
  </si>
  <si>
    <t>EC (Ind)</t>
  </si>
  <si>
    <t>13.4O</t>
  </si>
  <si>
    <t>Arena B</t>
  </si>
  <si>
    <t>JD (grass)</t>
  </si>
  <si>
    <t>Michele Harris</t>
  </si>
  <si>
    <t>SD (Ind)</t>
  </si>
  <si>
    <t>Adencroft Abu Armada</t>
  </si>
  <si>
    <t>3W (Ind)</t>
  </si>
  <si>
    <t>St A B</t>
  </si>
  <si>
    <t>Wizard Of Oz</t>
  </si>
  <si>
    <t xml:space="preserve">Sophie Port </t>
  </si>
  <si>
    <t>Hannah Joliffe</t>
  </si>
  <si>
    <t>Pentille</t>
  </si>
  <si>
    <t>Hols</t>
  </si>
  <si>
    <t>BREAK</t>
  </si>
  <si>
    <t>Singing Holando</t>
  </si>
  <si>
    <t>Clare Heyward</t>
  </si>
  <si>
    <t>Miss Daisy Duke</t>
  </si>
  <si>
    <t>12.3O</t>
  </si>
  <si>
    <t>Michele Burgess</t>
  </si>
  <si>
    <t>CV (Ind)</t>
  </si>
  <si>
    <t>Arena C</t>
  </si>
  <si>
    <t>LR (grass)</t>
  </si>
  <si>
    <t>Croughmarker Lad</t>
  </si>
  <si>
    <t>12.4O</t>
  </si>
  <si>
    <t>14.OO</t>
  </si>
  <si>
    <t xml:space="preserve">SD </t>
  </si>
  <si>
    <t>Clare Mann</t>
  </si>
  <si>
    <t>SD</t>
  </si>
  <si>
    <t>14.2O</t>
  </si>
  <si>
    <t xml:space="preserve">3W </t>
  </si>
  <si>
    <t>3W</t>
  </si>
  <si>
    <t>S A  Wte</t>
  </si>
  <si>
    <t>Chymay</t>
  </si>
  <si>
    <t>S A Nav.</t>
  </si>
  <si>
    <t>Abi Philips</t>
  </si>
  <si>
    <t>Fuegos Gillyflower</t>
  </si>
  <si>
    <t>15.OO</t>
  </si>
  <si>
    <t>Hols X</t>
  </si>
  <si>
    <t>Hol X</t>
  </si>
  <si>
    <t>Hols Y</t>
  </si>
  <si>
    <t>Helen lentern</t>
  </si>
  <si>
    <t>CV</t>
  </si>
  <si>
    <t>15.2O</t>
  </si>
  <si>
    <t>WHS Quality</t>
  </si>
  <si>
    <t>Veronique</t>
  </si>
  <si>
    <t>Sally Bearden</t>
  </si>
  <si>
    <t>Spirit of Ecstacy</t>
  </si>
  <si>
    <t>MD (Ind)</t>
  </si>
  <si>
    <t>Arena D</t>
  </si>
  <si>
    <t>HW (grass)</t>
  </si>
  <si>
    <t>Louise Nichols- Peake</t>
  </si>
  <si>
    <t>14.1O</t>
  </si>
  <si>
    <t>Michele Head</t>
  </si>
  <si>
    <t>Whirestream Crest</t>
  </si>
  <si>
    <t>14.3O</t>
  </si>
  <si>
    <t>Jasmine Street</t>
  </si>
  <si>
    <t>Blackjack</t>
  </si>
  <si>
    <t>14.5O</t>
  </si>
  <si>
    <t>Tanya Burley</t>
  </si>
  <si>
    <t>Sidiqui</t>
  </si>
  <si>
    <t>Jubillee Spirit II</t>
  </si>
  <si>
    <t>Vicki Knight</t>
  </si>
  <si>
    <t>Hatheru Cappaccino</t>
  </si>
  <si>
    <t>15.1O</t>
  </si>
  <si>
    <t>Clarissa Jordan</t>
  </si>
  <si>
    <t>Holsy</t>
  </si>
  <si>
    <t>Goodhead Demelza</t>
  </si>
  <si>
    <t>Rumour Has It</t>
  </si>
  <si>
    <t>15.3O</t>
  </si>
  <si>
    <t>13.5O</t>
  </si>
  <si>
    <t>Arena A</t>
  </si>
  <si>
    <t>ADR (Sch)</t>
  </si>
  <si>
    <t>Mr Rufus</t>
  </si>
  <si>
    <t>16.1O</t>
  </si>
  <si>
    <t>Treboize Cara</t>
  </si>
  <si>
    <t>CV (Blue)</t>
  </si>
  <si>
    <t>CV (Red)</t>
  </si>
  <si>
    <t>CV (Red</t>
  </si>
  <si>
    <t>16.3O</t>
  </si>
  <si>
    <t>Chantelle Gardner</t>
  </si>
  <si>
    <t>Hols (Ind)</t>
  </si>
  <si>
    <t>16.5O</t>
  </si>
  <si>
    <t>Jamie Lee Ball</t>
  </si>
  <si>
    <t>Molly</t>
  </si>
  <si>
    <t>Andrew Clemens</t>
  </si>
  <si>
    <t>CTG (Ind)</t>
  </si>
  <si>
    <t>3W (Pol)</t>
  </si>
  <si>
    <t>17.1O</t>
  </si>
  <si>
    <t>Nicky Lampshire</t>
  </si>
  <si>
    <t>3W (Mbr)</t>
  </si>
  <si>
    <t>14.4O</t>
  </si>
  <si>
    <t>Arena E</t>
  </si>
  <si>
    <t>JP (grass)</t>
  </si>
  <si>
    <t>Royal Bypass</t>
  </si>
  <si>
    <t>16.OO</t>
  </si>
  <si>
    <t>DJs Corona</t>
  </si>
  <si>
    <t>16.2O</t>
  </si>
  <si>
    <t>Hearts On Fire</t>
  </si>
  <si>
    <t>CV  (Red)</t>
  </si>
  <si>
    <t>Carina Cane</t>
  </si>
  <si>
    <t>Treworrow Prudence</t>
  </si>
  <si>
    <t>Little Goody Goodrick</t>
  </si>
  <si>
    <t>16.4O</t>
  </si>
  <si>
    <t>Lyndsay Allan</t>
  </si>
  <si>
    <t>Belle De La Touche</t>
  </si>
  <si>
    <t>Ballycassie Gold</t>
  </si>
  <si>
    <t>Peter Ramsay</t>
  </si>
  <si>
    <t>17.2O</t>
  </si>
  <si>
    <t>Benjamin Britton</t>
  </si>
  <si>
    <t>3W (Ind</t>
  </si>
  <si>
    <t>17.3O</t>
  </si>
  <si>
    <t>LV</t>
  </si>
  <si>
    <t>Sophie Port</t>
  </si>
  <si>
    <t>East Cornwall Riding Club (ECRC) Senior 100+</t>
  </si>
  <si>
    <t>Senior 100 Teams</t>
  </si>
  <si>
    <t>Senior 100+ Teams</t>
  </si>
  <si>
    <t xml:space="preserve">No. </t>
  </si>
  <si>
    <t>No</t>
  </si>
  <si>
    <t>Fiona Renfree</t>
  </si>
  <si>
    <t>Vital Fizz</t>
  </si>
  <si>
    <t>Hayley Kidd</t>
  </si>
  <si>
    <t>Tego</t>
  </si>
  <si>
    <t>Jessica Sweet</t>
  </si>
  <si>
    <t>Saracen</t>
  </si>
  <si>
    <t>Amy Gilbert</t>
  </si>
  <si>
    <t>Disco Velux Rohern</t>
  </si>
  <si>
    <t>Sam Gilbert</t>
  </si>
  <si>
    <t>Treewaterlottaluck</t>
  </si>
  <si>
    <t>Sharon Mitchell</t>
  </si>
  <si>
    <t>Tannis Rock</t>
  </si>
  <si>
    <t>Lynn Penrose</t>
  </si>
  <si>
    <t>Newlands Jade</t>
  </si>
  <si>
    <t>Charlene Rhodes</t>
  </si>
  <si>
    <t>Mischevious Milo</t>
  </si>
  <si>
    <t>Harlequin Cavalier</t>
  </si>
  <si>
    <t>Poppy</t>
  </si>
  <si>
    <t>Claragh Sonny</t>
  </si>
  <si>
    <t>Dances of the Natives</t>
  </si>
  <si>
    <t>withdrawn</t>
  </si>
  <si>
    <t>Kerry Ann Dunston</t>
  </si>
  <si>
    <t>Inspiring Story</t>
  </si>
  <si>
    <t>Trewarren Bay</t>
  </si>
  <si>
    <t>Shadracks Tipple</t>
  </si>
  <si>
    <t>Amy Sweet</t>
  </si>
  <si>
    <t>American Gem</t>
  </si>
  <si>
    <t>Jess Robson</t>
  </si>
  <si>
    <t>Zeus</t>
  </si>
  <si>
    <t>Arena 3</t>
  </si>
  <si>
    <t>Arena 4</t>
  </si>
  <si>
    <t>100 &amp; 100+</t>
  </si>
  <si>
    <t>Optimum time 4.33</t>
  </si>
  <si>
    <t>Mins</t>
  </si>
  <si>
    <t>J90 &amp; S90</t>
  </si>
  <si>
    <t>Senior 90</t>
  </si>
  <si>
    <t>Compulsary Retirement</t>
  </si>
  <si>
    <t>retired</t>
  </si>
  <si>
    <t>Did not declare</t>
  </si>
  <si>
    <t>withdrew</t>
  </si>
  <si>
    <t>S80 &amp; J80</t>
  </si>
  <si>
    <t>Optimum Time</t>
  </si>
  <si>
    <t>Elim</t>
  </si>
  <si>
    <t>Technical Elim</t>
  </si>
  <si>
    <t>Retired</t>
  </si>
  <si>
    <t>1st</t>
  </si>
  <si>
    <t>2nd</t>
  </si>
  <si>
    <t>3rd</t>
  </si>
  <si>
    <t>Did Not Qualify</t>
  </si>
  <si>
    <t>Tech Elim</t>
  </si>
  <si>
    <t>4th</t>
  </si>
  <si>
    <t>5th</t>
  </si>
  <si>
    <t>6th</t>
  </si>
  <si>
    <t>7th</t>
  </si>
  <si>
    <t>8th</t>
  </si>
  <si>
    <t>9th</t>
  </si>
  <si>
    <t>10th</t>
  </si>
  <si>
    <t>11th</t>
  </si>
  <si>
    <t>12th</t>
  </si>
  <si>
    <t>E</t>
  </si>
  <si>
    <t>Qual</t>
  </si>
  <si>
    <t>Archie</t>
  </si>
  <si>
    <t>Withdrawn</t>
  </si>
  <si>
    <t>Elim - missed fence</t>
  </si>
  <si>
    <t>13th</t>
  </si>
  <si>
    <t>14th</t>
  </si>
  <si>
    <t>15th</t>
  </si>
  <si>
    <t>16th</t>
  </si>
  <si>
    <t>17th</t>
  </si>
  <si>
    <t>18th</t>
  </si>
  <si>
    <t>19th</t>
  </si>
  <si>
    <t>20th</t>
  </si>
  <si>
    <t>n/a</t>
  </si>
  <si>
    <t>21st</t>
  </si>
  <si>
    <t>Wdrawn</t>
  </si>
  <si>
    <t>Janet elston</t>
  </si>
  <si>
    <t>Ret</t>
  </si>
  <si>
    <t>Senior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</si>
</sst>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2" fillId="0" borderId="0" xfId="0" applyFont="1"/>
    <xf numFmtId="0" fontId="0" fillId="0" borderId="1" xfId="0" applyBorder="1"/>
    <xf numFmtId="0" fontId="3" fillId="0" borderId="1" xfId="0" applyFont="1" applyBorder="1"/>
    <xf numFmtId="0" fontId="0" fillId="2" borderId="0" xfId="0" applyFill="1"/>
    <xf numFmtId="0" fontId="0" fillId="3" borderId="0" xfId="0" applyFill="1"/>
    <xf numFmtId="0" fontId="0" fillId="0" borderId="0" xfId="0" applyFill="1"/>
    <xf numFmtId="0" fontId="0" fillId="3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2" fillId="0" borderId="6" xfId="0" applyFont="1" applyBorder="1" applyAlignment="1">
      <alignment horizontal="left"/>
    </xf>
    <xf numFmtId="0" fontId="2" fillId="0" borderId="7" xfId="0" applyFont="1" applyBorder="1"/>
    <xf numFmtId="0" fontId="2" fillId="0" borderId="7" xfId="0" applyFont="1" applyBorder="1" applyAlignment="1">
      <alignment horizontal="right"/>
    </xf>
    <xf numFmtId="164" fontId="1" fillId="2" borderId="0" xfId="0" applyNumberFormat="1" applyFont="1" applyFill="1" applyAlignment="1">
      <alignment horizontal="left"/>
    </xf>
    <xf numFmtId="164" fontId="0" fillId="2" borderId="0" xfId="0" applyNumberFormat="1" applyFont="1" applyFill="1" applyAlignment="1">
      <alignment horizontal="left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9" fillId="2" borderId="0" xfId="0" applyFont="1" applyFill="1" applyAlignment="1">
      <alignment horizontal="left"/>
    </xf>
    <xf numFmtId="0" fontId="9" fillId="3" borderId="0" xfId="0" applyFont="1" applyFill="1" applyAlignment="1">
      <alignment horizontal="left"/>
    </xf>
    <xf numFmtId="0" fontId="9" fillId="3" borderId="0" xfId="0" applyFont="1" applyFill="1"/>
    <xf numFmtId="0" fontId="5" fillId="0" borderId="0" xfId="0" applyFont="1" applyFill="1"/>
    <xf numFmtId="0" fontId="3" fillId="0" borderId="0" xfId="0" applyFont="1" applyFill="1"/>
    <xf numFmtId="0" fontId="2" fillId="0" borderId="0" xfId="0" applyFont="1" applyFill="1"/>
    <xf numFmtId="0" fontId="8" fillId="0" borderId="1" xfId="0" applyFont="1" applyFill="1" applyBorder="1"/>
    <xf numFmtId="0" fontId="6" fillId="0" borderId="1" xfId="0" applyFont="1" applyFill="1" applyBorder="1"/>
    <xf numFmtId="0" fontId="3" fillId="0" borderId="1" xfId="0" applyFont="1" applyFill="1" applyBorder="1"/>
    <xf numFmtId="0" fontId="7" fillId="0" borderId="1" xfId="0" applyFont="1" applyFill="1" applyBorder="1"/>
    <xf numFmtId="0" fontId="0" fillId="0" borderId="1" xfId="0" applyFill="1" applyBorder="1"/>
    <xf numFmtId="0" fontId="7" fillId="0" borderId="0" xfId="0" applyFont="1" applyFill="1"/>
    <xf numFmtId="0" fontId="3" fillId="0" borderId="1" xfId="0" applyFont="1" applyFill="1" applyBorder="1" applyAlignment="1">
      <alignment wrapText="1"/>
    </xf>
    <xf numFmtId="164" fontId="0" fillId="0" borderId="1" xfId="0" applyNumberFormat="1" applyFill="1" applyBorder="1"/>
    <xf numFmtId="0" fontId="0" fillId="0" borderId="0" xfId="0" applyFill="1" applyBorder="1"/>
    <xf numFmtId="0" fontId="0" fillId="0" borderId="2" xfId="0" applyFill="1" applyBorder="1"/>
    <xf numFmtId="0" fontId="0" fillId="0" borderId="4" xfId="0" applyBorder="1"/>
    <xf numFmtId="0" fontId="0" fillId="0" borderId="4" xfId="0" applyFill="1" applyBorder="1"/>
    <xf numFmtId="164" fontId="3" fillId="0" borderId="1" xfId="0" applyNumberFormat="1" applyFont="1" applyFill="1" applyBorder="1" applyAlignment="1">
      <alignment wrapText="1"/>
    </xf>
    <xf numFmtId="164" fontId="0" fillId="0" borderId="0" xfId="0" applyNumberFormat="1" applyFill="1"/>
    <xf numFmtId="0" fontId="2" fillId="0" borderId="0" xfId="0" applyFont="1" applyFill="1" applyBorder="1"/>
    <xf numFmtId="0" fontId="2" fillId="0" borderId="0" xfId="0" applyFont="1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applyBorder="1"/>
    <xf numFmtId="0" fontId="2" fillId="0" borderId="0" xfId="0" applyFont="1" applyAlignment="1"/>
    <xf numFmtId="0" fontId="3" fillId="0" borderId="0" xfId="0" applyFont="1" applyFill="1" applyBorder="1" applyAlignment="1">
      <alignment wrapText="1"/>
    </xf>
    <xf numFmtId="164" fontId="3" fillId="0" borderId="0" xfId="0" applyNumberFormat="1" applyFont="1" applyFill="1" applyBorder="1" applyAlignment="1">
      <alignment wrapText="1"/>
    </xf>
    <xf numFmtId="164" fontId="0" fillId="0" borderId="0" xfId="0" applyNumberFormat="1" applyFill="1" applyBorder="1"/>
    <xf numFmtId="0" fontId="3" fillId="0" borderId="16" xfId="0" applyFont="1" applyBorder="1"/>
    <xf numFmtId="0" fontId="3" fillId="0" borderId="17" xfId="0" applyFont="1" applyBorder="1"/>
    <xf numFmtId="0" fontId="0" fillId="0" borderId="16" xfId="0" applyBorder="1"/>
    <xf numFmtId="0" fontId="0" fillId="0" borderId="18" xfId="0" applyBorder="1"/>
    <xf numFmtId="0" fontId="0" fillId="0" borderId="19" xfId="0" applyFill="1" applyBorder="1"/>
    <xf numFmtId="0" fontId="0" fillId="0" borderId="19" xfId="0" applyBorder="1"/>
    <xf numFmtId="0" fontId="0" fillId="0" borderId="14" xfId="0" applyBorder="1"/>
    <xf numFmtId="0" fontId="0" fillId="0" borderId="15" xfId="0" applyBorder="1"/>
    <xf numFmtId="0" fontId="13" fillId="0" borderId="0" xfId="0" applyFont="1" applyBorder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9" fillId="0" borderId="0" xfId="0" applyFont="1"/>
    <xf numFmtId="0" fontId="3" fillId="0" borderId="23" xfId="0" applyFont="1" applyFill="1" applyBorder="1" applyAlignment="1">
      <alignment wrapText="1"/>
    </xf>
    <xf numFmtId="0" fontId="3" fillId="0" borderId="24" xfId="0" applyFont="1" applyFill="1" applyBorder="1" applyAlignment="1">
      <alignment wrapText="1"/>
    </xf>
    <xf numFmtId="164" fontId="3" fillId="0" borderId="24" xfId="0" applyNumberFormat="1" applyFont="1" applyFill="1" applyBorder="1" applyAlignment="1">
      <alignment wrapText="1"/>
    </xf>
    <xf numFmtId="0" fontId="3" fillId="0" borderId="25" xfId="0" applyFont="1" applyFill="1" applyBorder="1" applyAlignment="1">
      <alignment wrapText="1"/>
    </xf>
    <xf numFmtId="0" fontId="0" fillId="0" borderId="17" xfId="0" applyFill="1" applyBorder="1"/>
    <xf numFmtId="0" fontId="0" fillId="0" borderId="16" xfId="0" applyFill="1" applyBorder="1"/>
    <xf numFmtId="0" fontId="0" fillId="0" borderId="18" xfId="0" applyFill="1" applyBorder="1"/>
    <xf numFmtId="0" fontId="0" fillId="0" borderId="22" xfId="0" applyFill="1" applyBorder="1"/>
    <xf numFmtId="0" fontId="2" fillId="0" borderId="16" xfId="0" applyFont="1" applyFill="1" applyBorder="1" applyAlignment="1"/>
    <xf numFmtId="0" fontId="3" fillId="0" borderId="0" xfId="0" applyFont="1" applyBorder="1" applyAlignment="1">
      <alignment horizontal="center"/>
    </xf>
    <xf numFmtId="0" fontId="0" fillId="0" borderId="26" xfId="0" applyBorder="1" applyAlignment="1"/>
    <xf numFmtId="0" fontId="2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9" fillId="0" borderId="28" xfId="0" applyFont="1" applyBorder="1" applyAlignment="1"/>
    <xf numFmtId="0" fontId="3" fillId="0" borderId="29" xfId="0" applyFont="1" applyBorder="1" applyAlignment="1">
      <alignment horizontal="center"/>
    </xf>
    <xf numFmtId="0" fontId="0" fillId="0" borderId="28" xfId="0" applyBorder="1" applyAlignment="1"/>
    <xf numFmtId="0" fontId="0" fillId="0" borderId="29" xfId="0" applyBorder="1" applyAlignment="1">
      <alignment horizontal="center"/>
    </xf>
    <xf numFmtId="0" fontId="0" fillId="0" borderId="30" xfId="0" applyBorder="1" applyAlignment="1"/>
    <xf numFmtId="0" fontId="0" fillId="0" borderId="5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Fill="1" applyBorder="1" applyAlignment="1"/>
    <xf numFmtId="0" fontId="0" fillId="0" borderId="5" xfId="0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0" fillId="0" borderId="12" xfId="0" applyFill="1" applyBorder="1"/>
    <xf numFmtId="164" fontId="0" fillId="0" borderId="12" xfId="0" applyNumberFormat="1" applyFill="1" applyBorder="1"/>
    <xf numFmtId="0" fontId="0" fillId="0" borderId="13" xfId="0" applyFill="1" applyBorder="1"/>
    <xf numFmtId="0" fontId="0" fillId="0" borderId="0" xfId="0" applyFill="1" applyAlignment="1"/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9" fillId="0" borderId="0" xfId="0" applyFont="1" applyBorder="1" applyAlignment="1">
      <alignment horizontal="left"/>
    </xf>
    <xf numFmtId="0" fontId="0" fillId="0" borderId="5" xfId="0" applyFill="1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left"/>
    </xf>
    <xf numFmtId="0" fontId="3" fillId="0" borderId="0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9" xfId="0" applyFill="1" applyBorder="1" applyAlignment="1">
      <alignment horizontal="left"/>
    </xf>
    <xf numFmtId="0" fontId="5" fillId="0" borderId="0" xfId="0" applyFont="1" applyFill="1" applyAlignment="1">
      <alignment horizontal="left"/>
    </xf>
    <xf numFmtId="0" fontId="6" fillId="0" borderId="1" xfId="0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0" fillId="0" borderId="1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left"/>
    </xf>
    <xf numFmtId="0" fontId="3" fillId="0" borderId="24" xfId="0" applyFont="1" applyFill="1" applyBorder="1" applyAlignment="1">
      <alignment horizontal="left" wrapText="1"/>
    </xf>
    <xf numFmtId="0" fontId="0" fillId="0" borderId="12" xfId="0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1" xfId="0" applyFont="1" applyBorder="1" applyAlignment="1">
      <alignment horizontal="left"/>
    </xf>
    <xf numFmtId="0" fontId="2" fillId="0" borderId="29" xfId="0" applyFont="1" applyBorder="1" applyAlignment="1">
      <alignment horizontal="center"/>
    </xf>
    <xf numFmtId="0" fontId="15" fillId="0" borderId="0" xfId="0" applyFont="1"/>
    <xf numFmtId="0" fontId="2" fillId="0" borderId="1" xfId="0" applyFont="1" applyBorder="1"/>
    <xf numFmtId="0" fontId="0" fillId="0" borderId="3" xfId="0" applyBorder="1"/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/>
    </xf>
    <xf numFmtId="0" fontId="3" fillId="0" borderId="0" xfId="0" applyFont="1" applyFill="1" applyAlignment="1">
      <alignment wrapText="1"/>
    </xf>
    <xf numFmtId="0" fontId="0" fillId="0" borderId="0" xfId="0" applyFill="1" applyAlignment="1">
      <alignment horizontal="left"/>
    </xf>
    <xf numFmtId="164" fontId="0" fillId="0" borderId="19" xfId="0" applyNumberFormat="1" applyFill="1" applyBorder="1"/>
    <xf numFmtId="0" fontId="0" fillId="5" borderId="1" xfId="0" applyFill="1" applyBorder="1"/>
    <xf numFmtId="0" fontId="0" fillId="5" borderId="17" xfId="0" applyFill="1" applyBorder="1"/>
    <xf numFmtId="0" fontId="3" fillId="0" borderId="16" xfId="0" applyFont="1" applyFill="1" applyBorder="1" applyAlignment="1">
      <alignment wrapText="1"/>
    </xf>
    <xf numFmtId="0" fontId="3" fillId="0" borderId="17" xfId="0" applyFont="1" applyFill="1" applyBorder="1" applyAlignment="1">
      <alignment wrapText="1"/>
    </xf>
    <xf numFmtId="0" fontId="0" fillId="0" borderId="19" xfId="0" applyFont="1" applyFill="1" applyBorder="1" applyAlignment="1">
      <alignment horizontal="left"/>
    </xf>
    <xf numFmtId="0" fontId="0" fillId="0" borderId="0" xfId="0" applyFill="1" applyBorder="1" applyAlignment="1"/>
    <xf numFmtId="1" fontId="3" fillId="0" borderId="0" xfId="0" applyNumberFormat="1" applyFont="1" applyFill="1"/>
    <xf numFmtId="1" fontId="3" fillId="0" borderId="1" xfId="0" applyNumberFormat="1" applyFont="1" applyFill="1" applyBorder="1"/>
    <xf numFmtId="1" fontId="0" fillId="0" borderId="1" xfId="0" applyNumberFormat="1" applyFill="1" applyBorder="1"/>
    <xf numFmtId="1" fontId="0" fillId="0" borderId="0" xfId="0" applyNumberFormat="1" applyFill="1"/>
    <xf numFmtId="1" fontId="0" fillId="0" borderId="1" xfId="0" applyNumberFormat="1" applyBorder="1"/>
    <xf numFmtId="0" fontId="0" fillId="0" borderId="1" xfId="0" applyFont="1" applyFill="1" applyBorder="1"/>
    <xf numFmtId="164" fontId="0" fillId="0" borderId="1" xfId="0" applyNumberFormat="1" applyFont="1" applyFill="1" applyBorder="1"/>
    <xf numFmtId="0" fontId="0" fillId="0" borderId="0" xfId="0" applyFont="1" applyFill="1"/>
    <xf numFmtId="1" fontId="0" fillId="0" borderId="1" xfId="0" applyNumberFormat="1" applyFont="1" applyFill="1" applyBorder="1"/>
    <xf numFmtId="0" fontId="0" fillId="5" borderId="19" xfId="0" applyFill="1" applyBorder="1"/>
    <xf numFmtId="0" fontId="2" fillId="0" borderId="1" xfId="0" applyFont="1" applyFill="1" applyBorder="1"/>
    <xf numFmtId="0" fontId="4" fillId="0" borderId="1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2" xfId="0" applyBorder="1" applyAlignment="1">
      <alignment horizontal="center"/>
    </xf>
    <xf numFmtId="0" fontId="14" fillId="0" borderId="5" xfId="0" applyFont="1" applyFill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16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4" fillId="0" borderId="20" xfId="0" applyFont="1" applyFill="1" applyBorder="1" applyAlignment="1">
      <alignment horizontal="center"/>
    </xf>
    <xf numFmtId="0" fontId="14" fillId="0" borderId="21" xfId="0" applyFont="1" applyFill="1" applyBorder="1" applyAlignment="1">
      <alignment horizontal="center"/>
    </xf>
    <xf numFmtId="0" fontId="14" fillId="0" borderId="20" xfId="0" applyFont="1" applyFill="1" applyBorder="1" applyAlignment="1">
      <alignment horizontal="left"/>
    </xf>
    <xf numFmtId="0" fontId="14" fillId="0" borderId="21" xfId="0" applyFont="1" applyFill="1" applyBorder="1" applyAlignment="1">
      <alignment horizontal="left"/>
    </xf>
    <xf numFmtId="0" fontId="11" fillId="0" borderId="9" xfId="0" applyFont="1" applyFill="1" applyBorder="1" applyAlignment="1">
      <alignment horizontal="left" wrapText="1"/>
    </xf>
    <xf numFmtId="0" fontId="11" fillId="0" borderId="8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159"/>
  <sheetViews>
    <sheetView tabSelected="1" topLeftCell="A117" zoomScale="90" zoomScaleNormal="90" zoomScaleSheetLayoutView="110" workbookViewId="0">
      <selection activeCell="D146" sqref="D146"/>
    </sheetView>
  </sheetViews>
  <sheetFormatPr defaultRowHeight="15" x14ac:dyDescent="0.25"/>
  <cols>
    <col min="1" max="1" width="4.42578125" style="39" bestFit="1" customWidth="1"/>
    <col min="2" max="2" width="20.140625" style="99" customWidth="1"/>
    <col min="3" max="3" width="21.28515625" style="99" customWidth="1"/>
    <col min="4" max="4" width="9.5703125" style="40" bestFit="1" customWidth="1"/>
    <col min="5" max="7" width="8.85546875" style="40"/>
    <col min="8" max="8" width="6.140625" customWidth="1"/>
    <col min="9" max="9" width="8.85546875" style="40"/>
    <col min="10" max="10" width="19.7109375" style="40" bestFit="1" customWidth="1"/>
    <col min="11" max="11" width="8.85546875" style="40"/>
    <col min="12" max="12" width="6.42578125" customWidth="1"/>
    <col min="13" max="15" width="8.85546875" style="40"/>
    <col min="16" max="16" width="5.5703125" customWidth="1"/>
    <col min="18" max="18" width="8.85546875" style="40"/>
    <col min="19" max="19" width="10" style="40" customWidth="1"/>
    <col min="20" max="20" width="10" customWidth="1"/>
    <col min="21" max="23" width="8.85546875" style="40"/>
  </cols>
  <sheetData>
    <row r="1" spans="1:23" s="38" customFormat="1" x14ac:dyDescent="0.25">
      <c r="A1" s="46" t="s">
        <v>386</v>
      </c>
      <c r="B1" s="95" t="s">
        <v>1</v>
      </c>
      <c r="C1" s="95" t="s">
        <v>2</v>
      </c>
      <c r="F1" s="38" t="s">
        <v>388</v>
      </c>
      <c r="G1" s="38" t="s">
        <v>389</v>
      </c>
      <c r="I1" s="93"/>
      <c r="J1" s="93"/>
      <c r="K1" s="93"/>
      <c r="L1" s="93"/>
      <c r="M1" s="93"/>
      <c r="N1" s="93"/>
      <c r="O1" s="93"/>
    </row>
    <row r="2" spans="1:23" x14ac:dyDescent="0.25">
      <c r="A2" s="72"/>
      <c r="B2" s="96" t="s">
        <v>387</v>
      </c>
      <c r="C2" s="97"/>
      <c r="D2" s="74"/>
      <c r="E2" s="86" t="s">
        <v>390</v>
      </c>
      <c r="F2" s="86" t="s">
        <v>382</v>
      </c>
      <c r="G2" s="87" t="s">
        <v>391</v>
      </c>
      <c r="I2" s="94"/>
      <c r="J2" s="93"/>
      <c r="K2" s="93"/>
      <c r="L2" s="93"/>
      <c r="M2" s="93"/>
      <c r="N2" s="93"/>
      <c r="O2" s="93"/>
      <c r="R2"/>
      <c r="S2"/>
      <c r="U2"/>
      <c r="V2"/>
      <c r="W2"/>
    </row>
    <row r="3" spans="1:23" x14ac:dyDescent="0.25">
      <c r="A3" s="78">
        <v>1</v>
      </c>
      <c r="B3" s="98" t="s">
        <v>205</v>
      </c>
      <c r="C3" s="98" t="s">
        <v>206</v>
      </c>
      <c r="D3" s="42" t="s">
        <v>315</v>
      </c>
      <c r="E3" s="42" t="s">
        <v>392</v>
      </c>
      <c r="F3" s="42" t="s">
        <v>393</v>
      </c>
      <c r="G3" s="79" t="s">
        <v>394</v>
      </c>
      <c r="I3" s="6"/>
      <c r="J3" s="93"/>
      <c r="K3" s="6"/>
      <c r="L3" s="6"/>
      <c r="M3" s="92"/>
      <c r="N3" s="92"/>
      <c r="O3" s="92"/>
      <c r="R3"/>
      <c r="S3"/>
      <c r="U3"/>
      <c r="V3"/>
      <c r="W3"/>
    </row>
    <row r="4" spans="1:23" x14ac:dyDescent="0.25">
      <c r="A4" s="78">
        <v>2</v>
      </c>
      <c r="B4" s="99" t="s">
        <v>548</v>
      </c>
      <c r="C4" s="99" t="s">
        <v>549</v>
      </c>
      <c r="D4" s="42" t="s">
        <v>315</v>
      </c>
      <c r="E4" s="42">
        <v>8.07</v>
      </c>
      <c r="F4" s="42">
        <v>10.32</v>
      </c>
      <c r="G4" s="79">
        <v>11.32</v>
      </c>
      <c r="I4" s="91"/>
      <c r="J4" s="92"/>
      <c r="K4" s="92"/>
      <c r="L4" s="92"/>
      <c r="M4" s="92"/>
      <c r="N4" s="92"/>
      <c r="O4" s="92"/>
      <c r="R4"/>
      <c r="S4"/>
      <c r="U4"/>
      <c r="V4"/>
      <c r="W4"/>
    </row>
    <row r="5" spans="1:23" x14ac:dyDescent="0.25">
      <c r="A5" s="78">
        <v>3</v>
      </c>
      <c r="B5" s="98" t="s">
        <v>207</v>
      </c>
      <c r="C5" s="98" t="s">
        <v>208</v>
      </c>
      <c r="D5" s="42" t="s">
        <v>315</v>
      </c>
      <c r="E5" s="42">
        <v>8.14</v>
      </c>
      <c r="F5" s="42">
        <v>10.33</v>
      </c>
      <c r="G5" s="79">
        <v>11.34</v>
      </c>
      <c r="I5" s="91"/>
      <c r="J5" s="92"/>
      <c r="K5" s="92"/>
      <c r="L5" s="92"/>
      <c r="M5" s="92"/>
      <c r="N5" s="92"/>
      <c r="O5" s="92"/>
      <c r="R5"/>
      <c r="S5"/>
      <c r="U5"/>
      <c r="V5"/>
      <c r="W5"/>
    </row>
    <row r="6" spans="1:23" x14ac:dyDescent="0.25">
      <c r="A6" s="78">
        <v>4</v>
      </c>
      <c r="B6" s="98" t="s">
        <v>209</v>
      </c>
      <c r="C6" s="98" t="s">
        <v>210</v>
      </c>
      <c r="D6" s="42" t="s">
        <v>315</v>
      </c>
      <c r="E6" s="42">
        <v>8.2100000000000009</v>
      </c>
      <c r="F6" s="42">
        <v>10.35</v>
      </c>
      <c r="G6" s="79">
        <v>11.36</v>
      </c>
      <c r="I6" s="91"/>
      <c r="J6" s="92"/>
      <c r="K6" s="92"/>
      <c r="L6" s="92"/>
      <c r="M6" s="92"/>
      <c r="N6" s="92"/>
      <c r="O6" s="92"/>
      <c r="R6"/>
      <c r="S6"/>
      <c r="U6"/>
      <c r="V6"/>
      <c r="W6"/>
    </row>
    <row r="7" spans="1:23" x14ac:dyDescent="0.25">
      <c r="A7" s="80">
        <v>5</v>
      </c>
      <c r="B7" s="100" t="s">
        <v>395</v>
      </c>
      <c r="C7" s="100" t="s">
        <v>396</v>
      </c>
      <c r="D7" s="81" t="s">
        <v>397</v>
      </c>
      <c r="E7" s="81">
        <v>8.2799999999999994</v>
      </c>
      <c r="F7" s="81">
        <v>10.36</v>
      </c>
      <c r="G7" s="82">
        <v>11.38</v>
      </c>
      <c r="I7" s="91"/>
      <c r="J7" s="92"/>
      <c r="K7" s="92"/>
      <c r="L7" s="92"/>
      <c r="M7" s="92"/>
      <c r="N7" s="92"/>
      <c r="O7" s="92"/>
      <c r="R7"/>
      <c r="S7"/>
      <c r="U7"/>
      <c r="V7"/>
      <c r="W7"/>
    </row>
    <row r="8" spans="1:23" x14ac:dyDescent="0.25">
      <c r="I8" s="91"/>
      <c r="J8" s="92"/>
      <c r="K8" s="92"/>
      <c r="L8" s="92"/>
      <c r="M8" s="92"/>
      <c r="N8" s="92"/>
      <c r="O8" s="92"/>
      <c r="R8"/>
      <c r="S8"/>
      <c r="U8"/>
      <c r="V8"/>
      <c r="W8"/>
    </row>
    <row r="9" spans="1:23" x14ac:dyDescent="0.25">
      <c r="A9" s="72"/>
      <c r="B9" s="96" t="s">
        <v>305</v>
      </c>
      <c r="C9" s="97"/>
      <c r="D9" s="74"/>
      <c r="E9" s="74"/>
      <c r="F9" s="74"/>
      <c r="G9" s="83"/>
      <c r="I9" s="6"/>
      <c r="J9" s="6"/>
      <c r="K9" s="6"/>
      <c r="L9" s="6"/>
      <c r="M9" s="6"/>
      <c r="N9" s="6"/>
      <c r="O9" s="6"/>
      <c r="R9"/>
      <c r="S9"/>
      <c r="U9"/>
      <c r="V9"/>
      <c r="W9"/>
    </row>
    <row r="10" spans="1:23" x14ac:dyDescent="0.25">
      <c r="A10" s="78">
        <v>6</v>
      </c>
      <c r="B10" s="98" t="s">
        <v>306</v>
      </c>
      <c r="C10" s="98" t="s">
        <v>398</v>
      </c>
      <c r="D10" s="42" t="s">
        <v>315</v>
      </c>
      <c r="E10" s="42" t="s">
        <v>399</v>
      </c>
      <c r="F10" s="42" t="s">
        <v>400</v>
      </c>
      <c r="G10" s="79" t="s">
        <v>401</v>
      </c>
      <c r="I10" s="6"/>
      <c r="J10" s="6"/>
      <c r="K10" s="6"/>
      <c r="L10" s="6"/>
      <c r="M10" s="92"/>
      <c r="N10" s="6"/>
      <c r="O10" s="6"/>
      <c r="R10"/>
      <c r="S10"/>
      <c r="U10"/>
      <c r="V10"/>
      <c r="W10"/>
    </row>
    <row r="11" spans="1:23" x14ac:dyDescent="0.25">
      <c r="A11" s="78">
        <v>7</v>
      </c>
      <c r="B11" s="98" t="s">
        <v>402</v>
      </c>
      <c r="C11" s="98" t="s">
        <v>309</v>
      </c>
      <c r="D11" s="42" t="s">
        <v>315</v>
      </c>
      <c r="E11" s="42">
        <v>8.57</v>
      </c>
      <c r="F11" s="42">
        <v>11.02</v>
      </c>
      <c r="G11" s="79">
        <v>12.02</v>
      </c>
      <c r="I11" s="91"/>
      <c r="J11" s="92"/>
      <c r="K11" s="92"/>
      <c r="L11" s="92"/>
      <c r="M11" s="92"/>
      <c r="N11" s="92"/>
      <c r="O11" s="92"/>
      <c r="R11"/>
      <c r="S11"/>
      <c r="U11"/>
      <c r="V11"/>
      <c r="W11"/>
    </row>
    <row r="12" spans="1:23" x14ac:dyDescent="0.25">
      <c r="A12" s="80">
        <v>8</v>
      </c>
      <c r="B12" s="100" t="s">
        <v>310</v>
      </c>
      <c r="C12" s="100" t="s">
        <v>403</v>
      </c>
      <c r="D12" s="81" t="s">
        <v>397</v>
      </c>
      <c r="E12" s="81">
        <v>9.0399999999999991</v>
      </c>
      <c r="F12" s="81">
        <v>11.03</v>
      </c>
      <c r="G12" s="82">
        <v>12.04</v>
      </c>
      <c r="I12" s="91"/>
      <c r="J12" s="92"/>
      <c r="K12" s="92"/>
      <c r="L12" s="92"/>
      <c r="M12" s="92"/>
      <c r="N12" s="92"/>
      <c r="O12" s="92"/>
      <c r="R12"/>
      <c r="S12"/>
      <c r="U12"/>
      <c r="V12"/>
      <c r="W12"/>
    </row>
    <row r="13" spans="1:23" x14ac:dyDescent="0.25">
      <c r="I13" s="91"/>
      <c r="J13" s="92"/>
      <c r="K13" s="92"/>
      <c r="L13" s="92"/>
      <c r="M13" s="92"/>
      <c r="N13" s="92"/>
      <c r="O13" s="92"/>
      <c r="R13"/>
      <c r="S13"/>
      <c r="U13"/>
      <c r="V13"/>
      <c r="W13"/>
    </row>
    <row r="14" spans="1:23" x14ac:dyDescent="0.25">
      <c r="A14" s="72"/>
      <c r="B14" s="96" t="s">
        <v>347</v>
      </c>
      <c r="C14" s="97"/>
      <c r="D14" s="74"/>
      <c r="E14" s="74"/>
      <c r="F14" s="73" t="s">
        <v>431</v>
      </c>
      <c r="G14" s="75" t="s">
        <v>432</v>
      </c>
      <c r="I14" s="6"/>
      <c r="J14" s="6"/>
      <c r="K14" s="6"/>
      <c r="L14" s="6"/>
      <c r="M14" s="92"/>
      <c r="N14" s="6"/>
      <c r="O14" s="6"/>
      <c r="R14"/>
      <c r="S14"/>
      <c r="U14"/>
      <c r="V14"/>
      <c r="W14"/>
    </row>
    <row r="15" spans="1:23" s="61" customFormat="1" x14ac:dyDescent="0.25">
      <c r="A15" s="76"/>
      <c r="B15" s="101"/>
      <c r="C15" s="101"/>
      <c r="D15" s="43"/>
      <c r="E15" s="71" t="s">
        <v>390</v>
      </c>
      <c r="F15" s="71" t="s">
        <v>382</v>
      </c>
      <c r="G15" s="77" t="s">
        <v>391</v>
      </c>
      <c r="I15" s="91"/>
      <c r="J15" s="92"/>
      <c r="K15" s="92"/>
      <c r="L15" s="92"/>
      <c r="M15" s="92"/>
      <c r="N15" s="92"/>
      <c r="O15" s="92"/>
    </row>
    <row r="16" spans="1:23" x14ac:dyDescent="0.25">
      <c r="A16" s="78">
        <v>9</v>
      </c>
      <c r="B16" s="98" t="s">
        <v>433</v>
      </c>
      <c r="C16" s="98" t="s">
        <v>342</v>
      </c>
      <c r="D16" s="42" t="s">
        <v>434</v>
      </c>
      <c r="E16" s="42" t="s">
        <v>392</v>
      </c>
      <c r="F16" s="42">
        <v>11.25</v>
      </c>
      <c r="G16" s="79">
        <v>12.06</v>
      </c>
      <c r="I16" s="91"/>
      <c r="J16" s="92"/>
      <c r="K16" s="92"/>
      <c r="L16" s="92"/>
      <c r="M16" s="92"/>
      <c r="N16" s="92"/>
      <c r="O16" s="92"/>
      <c r="R16"/>
      <c r="S16"/>
      <c r="U16"/>
      <c r="V16"/>
      <c r="W16"/>
    </row>
    <row r="17" spans="1:23" x14ac:dyDescent="0.25">
      <c r="A17" s="78">
        <v>10</v>
      </c>
      <c r="B17" s="98" t="s">
        <v>159</v>
      </c>
      <c r="C17" s="98" t="s">
        <v>435</v>
      </c>
      <c r="D17" s="42" t="s">
        <v>436</v>
      </c>
      <c r="E17" s="42">
        <v>8.07</v>
      </c>
      <c r="F17" s="42">
        <v>11.27</v>
      </c>
      <c r="G17" s="79">
        <v>12.08</v>
      </c>
      <c r="I17" s="91"/>
      <c r="J17" s="92"/>
      <c r="K17" s="92"/>
      <c r="L17" s="92"/>
      <c r="M17" s="92"/>
      <c r="N17" s="92"/>
      <c r="O17" s="92"/>
      <c r="R17"/>
      <c r="S17"/>
      <c r="U17"/>
      <c r="V17"/>
      <c r="W17"/>
    </row>
    <row r="18" spans="1:23" x14ac:dyDescent="0.25">
      <c r="A18" s="78">
        <v>11</v>
      </c>
      <c r="B18" s="98" t="s">
        <v>176</v>
      </c>
      <c r="C18" s="98" t="s">
        <v>177</v>
      </c>
      <c r="D18" s="42" t="s">
        <v>437</v>
      </c>
      <c r="E18" s="42">
        <v>8.14</v>
      </c>
      <c r="F18" s="42">
        <v>11.28</v>
      </c>
      <c r="G18" s="79" t="s">
        <v>417</v>
      </c>
      <c r="I18" s="91"/>
      <c r="J18" s="92"/>
      <c r="K18" s="92"/>
      <c r="L18" s="92"/>
      <c r="M18" s="92"/>
      <c r="N18" s="92"/>
      <c r="O18" s="92"/>
      <c r="R18"/>
      <c r="S18"/>
      <c r="U18"/>
      <c r="V18"/>
      <c r="W18"/>
    </row>
    <row r="19" spans="1:23" x14ac:dyDescent="0.25">
      <c r="A19" s="78">
        <v>12</v>
      </c>
      <c r="B19" s="98" t="s">
        <v>178</v>
      </c>
      <c r="C19" s="98" t="s">
        <v>438</v>
      </c>
      <c r="D19" s="42" t="s">
        <v>437</v>
      </c>
      <c r="E19" s="42">
        <v>8.2100000000000009</v>
      </c>
      <c r="F19" s="42" t="s">
        <v>394</v>
      </c>
      <c r="G19" s="79">
        <v>12.12</v>
      </c>
      <c r="I19" s="91"/>
      <c r="J19" s="92"/>
      <c r="K19" s="92"/>
      <c r="L19" s="92"/>
      <c r="M19" s="92"/>
      <c r="N19" s="92"/>
      <c r="O19" s="92"/>
      <c r="R19"/>
      <c r="S19"/>
      <c r="U19"/>
      <c r="V19"/>
      <c r="W19"/>
    </row>
    <row r="20" spans="1:23" x14ac:dyDescent="0.25">
      <c r="A20" s="78">
        <v>14</v>
      </c>
      <c r="B20" s="98" t="s">
        <v>180</v>
      </c>
      <c r="C20" s="98" t="s">
        <v>181</v>
      </c>
      <c r="D20" s="42" t="s">
        <v>437</v>
      </c>
      <c r="E20" s="42">
        <v>8.2799999999999994</v>
      </c>
      <c r="F20" s="42">
        <v>11.31</v>
      </c>
      <c r="G20" s="79">
        <v>12.14</v>
      </c>
      <c r="I20" s="91"/>
      <c r="J20" s="92"/>
      <c r="K20" s="92"/>
      <c r="L20" s="92"/>
      <c r="M20" s="92"/>
      <c r="N20" s="92"/>
      <c r="O20" s="92"/>
      <c r="R20"/>
      <c r="S20"/>
      <c r="U20"/>
      <c r="V20"/>
      <c r="W20"/>
    </row>
    <row r="21" spans="1:23" x14ac:dyDescent="0.25">
      <c r="A21" s="78">
        <v>15</v>
      </c>
      <c r="B21" s="98" t="s">
        <v>439</v>
      </c>
      <c r="C21" s="98" t="s">
        <v>182</v>
      </c>
      <c r="D21" s="42" t="s">
        <v>437</v>
      </c>
      <c r="E21" s="42">
        <v>8.35</v>
      </c>
      <c r="F21" s="42">
        <v>11.33</v>
      </c>
      <c r="G21" s="79">
        <v>12.16</v>
      </c>
      <c r="I21" s="91"/>
      <c r="J21" s="92"/>
      <c r="K21" s="92"/>
      <c r="L21" s="92"/>
      <c r="M21" s="92"/>
      <c r="N21" s="92"/>
      <c r="O21" s="92"/>
      <c r="R21"/>
      <c r="S21"/>
      <c r="U21"/>
      <c r="V21"/>
      <c r="W21"/>
    </row>
    <row r="22" spans="1:23" x14ac:dyDescent="0.25">
      <c r="A22" s="78">
        <v>16</v>
      </c>
      <c r="B22" s="98" t="s">
        <v>440</v>
      </c>
      <c r="C22" s="98" t="s">
        <v>441</v>
      </c>
      <c r="D22" s="42" t="s">
        <v>315</v>
      </c>
      <c r="E22" s="42">
        <v>8.42</v>
      </c>
      <c r="F22" s="42">
        <v>11.34</v>
      </c>
      <c r="G22" s="79">
        <v>12.18</v>
      </c>
      <c r="I22" s="91"/>
      <c r="J22" s="92"/>
      <c r="K22" s="92"/>
      <c r="L22" s="92"/>
      <c r="M22" s="92"/>
      <c r="N22" s="92"/>
      <c r="O22" s="92"/>
      <c r="R22"/>
      <c r="S22"/>
      <c r="U22"/>
      <c r="V22"/>
      <c r="W22"/>
    </row>
    <row r="23" spans="1:23" x14ac:dyDescent="0.25">
      <c r="A23" s="78">
        <v>17</v>
      </c>
      <c r="B23" s="98" t="s">
        <v>214</v>
      </c>
      <c r="C23" s="98" t="s">
        <v>215</v>
      </c>
      <c r="D23" s="42" t="s">
        <v>315</v>
      </c>
      <c r="E23" s="42">
        <v>8.49</v>
      </c>
      <c r="F23" s="42">
        <v>11.36</v>
      </c>
      <c r="G23" s="79" t="s">
        <v>427</v>
      </c>
      <c r="I23" s="91"/>
      <c r="J23" s="92"/>
      <c r="K23" s="92"/>
      <c r="L23" s="92"/>
      <c r="M23" s="92"/>
      <c r="N23" s="92"/>
      <c r="O23" s="92"/>
      <c r="R23"/>
      <c r="S23"/>
      <c r="U23"/>
      <c r="V23"/>
      <c r="W23"/>
    </row>
    <row r="24" spans="1:23" x14ac:dyDescent="0.25">
      <c r="A24" s="78"/>
      <c r="B24" s="98"/>
      <c r="C24" s="98"/>
      <c r="D24" s="42"/>
      <c r="E24" s="41" t="s">
        <v>443</v>
      </c>
      <c r="F24" s="42"/>
      <c r="G24" s="79"/>
      <c r="I24" s="91"/>
      <c r="J24" s="92"/>
      <c r="K24" s="92"/>
      <c r="L24" s="92"/>
      <c r="M24" s="92"/>
      <c r="N24" s="92"/>
      <c r="O24" s="92"/>
      <c r="R24"/>
      <c r="S24"/>
      <c r="U24"/>
      <c r="V24"/>
      <c r="W24"/>
    </row>
    <row r="25" spans="1:23" x14ac:dyDescent="0.25">
      <c r="A25" s="78">
        <v>18</v>
      </c>
      <c r="B25" s="98" t="s">
        <v>216</v>
      </c>
      <c r="C25" s="98" t="s">
        <v>566</v>
      </c>
      <c r="D25" s="42" t="s">
        <v>315</v>
      </c>
      <c r="E25" s="42">
        <v>9.0299999999999994</v>
      </c>
      <c r="F25" s="42">
        <v>11.37</v>
      </c>
      <c r="G25" s="79">
        <v>12.22</v>
      </c>
      <c r="I25" s="91"/>
      <c r="J25" s="92"/>
      <c r="K25" s="92"/>
      <c r="L25" s="92"/>
      <c r="M25" s="92"/>
      <c r="N25" s="92"/>
      <c r="O25" s="92"/>
      <c r="R25"/>
      <c r="S25"/>
      <c r="U25"/>
      <c r="V25"/>
      <c r="W25"/>
    </row>
    <row r="26" spans="1:23" x14ac:dyDescent="0.25">
      <c r="A26" s="78">
        <v>19</v>
      </c>
      <c r="B26" s="98" t="s">
        <v>218</v>
      </c>
      <c r="C26" s="98" t="s">
        <v>219</v>
      </c>
      <c r="D26" s="42" t="s">
        <v>315</v>
      </c>
      <c r="E26" s="42">
        <v>9.1</v>
      </c>
      <c r="F26" s="42">
        <v>11.39</v>
      </c>
      <c r="G26" s="79">
        <v>12.24</v>
      </c>
      <c r="I26" s="91"/>
      <c r="J26" s="92"/>
      <c r="K26" s="92"/>
      <c r="L26" s="92"/>
      <c r="M26" s="92"/>
      <c r="N26" s="92"/>
      <c r="O26" s="92"/>
      <c r="R26"/>
      <c r="S26"/>
      <c r="U26"/>
      <c r="V26"/>
      <c r="W26"/>
    </row>
    <row r="27" spans="1:23" x14ac:dyDescent="0.25">
      <c r="A27" s="78">
        <v>20</v>
      </c>
      <c r="B27" s="98" t="s">
        <v>220</v>
      </c>
      <c r="C27" s="98" t="s">
        <v>221</v>
      </c>
      <c r="D27" s="42" t="s">
        <v>442</v>
      </c>
      <c r="E27" s="42">
        <v>9.17</v>
      </c>
      <c r="F27" s="42">
        <v>11.4</v>
      </c>
      <c r="G27" s="79">
        <v>12.26</v>
      </c>
      <c r="I27" s="91"/>
      <c r="J27" s="92"/>
      <c r="K27" s="92"/>
      <c r="L27" s="92"/>
      <c r="M27" s="92"/>
      <c r="N27" s="92"/>
      <c r="O27" s="92"/>
      <c r="R27"/>
      <c r="S27"/>
      <c r="U27"/>
      <c r="V27"/>
      <c r="W27"/>
    </row>
    <row r="28" spans="1:23" x14ac:dyDescent="0.25">
      <c r="A28" s="78">
        <v>21</v>
      </c>
      <c r="B28" s="98" t="s">
        <v>222</v>
      </c>
      <c r="C28" s="98" t="s">
        <v>444</v>
      </c>
      <c r="D28" s="42" t="s">
        <v>442</v>
      </c>
      <c r="E28" s="42">
        <v>9.24</v>
      </c>
      <c r="F28" s="42">
        <v>11.42</v>
      </c>
      <c r="G28" s="79">
        <v>12.28</v>
      </c>
      <c r="I28" s="91"/>
      <c r="J28" s="92"/>
      <c r="K28" s="92"/>
      <c r="L28" s="92"/>
      <c r="M28" s="92"/>
      <c r="N28" s="92"/>
      <c r="O28" s="92"/>
      <c r="R28"/>
      <c r="S28"/>
      <c r="U28"/>
      <c r="V28"/>
      <c r="W28"/>
    </row>
    <row r="29" spans="1:23" x14ac:dyDescent="0.25">
      <c r="A29" s="78">
        <v>22</v>
      </c>
      <c r="B29" s="98" t="s">
        <v>224</v>
      </c>
      <c r="C29" s="98" t="s">
        <v>225</v>
      </c>
      <c r="D29" s="42" t="s">
        <v>442</v>
      </c>
      <c r="E29" s="42">
        <v>9.31</v>
      </c>
      <c r="F29" s="42">
        <v>11.43</v>
      </c>
      <c r="G29" s="79" t="s">
        <v>447</v>
      </c>
      <c r="I29" s="91"/>
      <c r="J29" s="92"/>
      <c r="K29" s="92"/>
      <c r="L29" s="92"/>
      <c r="M29" s="92"/>
      <c r="N29" s="92"/>
      <c r="O29" s="92"/>
      <c r="R29"/>
      <c r="S29"/>
      <c r="U29"/>
      <c r="V29"/>
      <c r="W29"/>
    </row>
    <row r="30" spans="1:23" x14ac:dyDescent="0.25">
      <c r="A30" s="78">
        <v>23</v>
      </c>
      <c r="B30" s="98" t="s">
        <v>445</v>
      </c>
      <c r="C30" s="98" t="s">
        <v>446</v>
      </c>
      <c r="D30" s="42" t="s">
        <v>442</v>
      </c>
      <c r="E30" s="42">
        <v>9.3800000000000008</v>
      </c>
      <c r="F30" s="42">
        <v>11.45</v>
      </c>
      <c r="G30" s="79">
        <v>12.32</v>
      </c>
      <c r="I30" s="91"/>
      <c r="J30" s="92"/>
      <c r="K30" s="92"/>
      <c r="L30" s="92"/>
      <c r="M30" s="92"/>
      <c r="N30" s="92"/>
      <c r="O30" s="92"/>
      <c r="R30"/>
      <c r="S30"/>
      <c r="U30"/>
      <c r="V30"/>
      <c r="W30"/>
    </row>
    <row r="31" spans="1:23" x14ac:dyDescent="0.25">
      <c r="A31" s="78">
        <v>24</v>
      </c>
      <c r="B31" s="98" t="s">
        <v>448</v>
      </c>
      <c r="C31" s="98" t="s">
        <v>346</v>
      </c>
      <c r="D31" s="42" t="s">
        <v>449</v>
      </c>
      <c r="E31" s="42">
        <v>9.4499999999999993</v>
      </c>
      <c r="F31" s="42">
        <v>11.46</v>
      </c>
      <c r="G31" s="79">
        <v>12.34</v>
      </c>
      <c r="I31" s="6"/>
      <c r="J31" s="6"/>
      <c r="K31" s="6"/>
      <c r="L31" s="6"/>
      <c r="M31" s="92"/>
      <c r="N31" s="92"/>
      <c r="O31" s="92"/>
      <c r="R31"/>
      <c r="S31"/>
      <c r="U31"/>
      <c r="V31"/>
      <c r="W31"/>
    </row>
    <row r="32" spans="1:23" ht="16.899999999999999" customHeight="1" x14ac:dyDescent="0.25">
      <c r="A32" s="80">
        <v>25</v>
      </c>
      <c r="B32" s="100" t="s">
        <v>433</v>
      </c>
      <c r="C32" s="100" t="s">
        <v>343</v>
      </c>
      <c r="D32" s="81" t="s">
        <v>434</v>
      </c>
      <c r="E32" s="81">
        <v>9.52</v>
      </c>
      <c r="F32" s="81">
        <v>11.48</v>
      </c>
      <c r="G32" s="82">
        <v>12.36</v>
      </c>
      <c r="I32" s="6"/>
      <c r="J32" s="93"/>
      <c r="K32" s="6"/>
      <c r="L32" s="6"/>
      <c r="M32" s="6"/>
      <c r="N32" s="93"/>
      <c r="O32" s="93"/>
      <c r="R32"/>
      <c r="S32"/>
      <c r="U32"/>
      <c r="V32"/>
      <c r="W32"/>
    </row>
    <row r="33" spans="1:23" x14ac:dyDescent="0.25">
      <c r="A33" s="72"/>
      <c r="B33" s="96" t="s">
        <v>293</v>
      </c>
      <c r="C33" s="97"/>
      <c r="D33" s="74"/>
      <c r="E33" s="74"/>
      <c r="F33" s="74"/>
      <c r="G33" s="83"/>
      <c r="I33" s="6"/>
      <c r="J33" s="6"/>
      <c r="K33" s="6"/>
      <c r="L33" s="6"/>
      <c r="M33" s="92"/>
      <c r="N33" s="92"/>
      <c r="O33" s="92"/>
      <c r="R33"/>
      <c r="S33"/>
      <c r="U33"/>
      <c r="V33"/>
      <c r="W33"/>
    </row>
    <row r="34" spans="1:23" x14ac:dyDescent="0.25">
      <c r="A34" s="78">
        <v>26</v>
      </c>
      <c r="B34" s="98" t="s">
        <v>404</v>
      </c>
      <c r="C34" s="98" t="s">
        <v>405</v>
      </c>
      <c r="D34" s="42" t="s">
        <v>406</v>
      </c>
      <c r="E34" s="42" t="s">
        <v>407</v>
      </c>
      <c r="F34" s="42" t="s">
        <v>401</v>
      </c>
      <c r="G34" s="79" t="s">
        <v>408</v>
      </c>
      <c r="I34" s="91"/>
      <c r="J34" s="92"/>
      <c r="K34" s="92"/>
      <c r="L34" s="92"/>
      <c r="M34" s="92"/>
      <c r="N34" s="92"/>
      <c r="O34" s="92"/>
      <c r="R34"/>
      <c r="S34"/>
      <c r="U34"/>
      <c r="V34"/>
      <c r="W34"/>
    </row>
    <row r="35" spans="1:23" x14ac:dyDescent="0.25">
      <c r="A35" s="78">
        <v>27</v>
      </c>
      <c r="B35" s="98" t="s">
        <v>108</v>
      </c>
      <c r="C35" s="98" t="s">
        <v>109</v>
      </c>
      <c r="D35" s="42" t="s">
        <v>406</v>
      </c>
      <c r="E35" s="42">
        <v>9.3699999999999992</v>
      </c>
      <c r="F35" s="42">
        <v>12.01</v>
      </c>
      <c r="G35" s="79">
        <v>13.12</v>
      </c>
      <c r="I35" s="91"/>
      <c r="J35" s="92"/>
      <c r="K35" s="92"/>
      <c r="L35" s="92"/>
      <c r="M35" s="92"/>
      <c r="N35" s="92"/>
      <c r="O35" s="92"/>
      <c r="R35"/>
      <c r="S35"/>
      <c r="U35"/>
      <c r="V35"/>
      <c r="W35"/>
    </row>
    <row r="36" spans="1:23" x14ac:dyDescent="0.25">
      <c r="A36" s="78">
        <v>28</v>
      </c>
      <c r="B36" s="98" t="s">
        <v>110</v>
      </c>
      <c r="C36" s="98" t="s">
        <v>409</v>
      </c>
      <c r="D36" s="42" t="s">
        <v>406</v>
      </c>
      <c r="E36" s="42">
        <v>9.44</v>
      </c>
      <c r="F36" s="42">
        <v>12.03</v>
      </c>
      <c r="G36" s="79">
        <v>13.14</v>
      </c>
      <c r="I36" s="91"/>
      <c r="J36" s="92"/>
      <c r="K36" s="92"/>
      <c r="L36" s="92"/>
      <c r="M36" s="92"/>
      <c r="N36" s="92"/>
      <c r="O36" s="92"/>
      <c r="R36"/>
      <c r="S36"/>
      <c r="U36"/>
      <c r="V36"/>
      <c r="W36"/>
    </row>
    <row r="37" spans="1:23" x14ac:dyDescent="0.25">
      <c r="A37" s="78">
        <v>29</v>
      </c>
      <c r="B37" s="98" t="s">
        <v>410</v>
      </c>
      <c r="C37" s="98" t="s">
        <v>411</v>
      </c>
      <c r="D37" s="42" t="s">
        <v>406</v>
      </c>
      <c r="E37" s="42">
        <v>9.51</v>
      </c>
      <c r="F37" s="42">
        <v>12.04</v>
      </c>
      <c r="G37" s="79">
        <v>13.16</v>
      </c>
      <c r="I37" s="91"/>
      <c r="J37" s="92"/>
      <c r="K37" s="92"/>
      <c r="L37" s="92"/>
      <c r="M37" s="92"/>
      <c r="N37" s="92"/>
      <c r="O37" s="92"/>
      <c r="R37"/>
      <c r="S37"/>
      <c r="U37"/>
      <c r="V37"/>
      <c r="W37"/>
    </row>
    <row r="38" spans="1:23" x14ac:dyDescent="0.25">
      <c r="A38" s="84">
        <v>30</v>
      </c>
      <c r="B38" s="98" t="s">
        <v>297</v>
      </c>
      <c r="C38" s="98" t="s">
        <v>564</v>
      </c>
      <c r="D38" s="42" t="s">
        <v>412</v>
      </c>
      <c r="E38" s="42">
        <v>9.58</v>
      </c>
      <c r="F38" s="42">
        <v>12.05</v>
      </c>
      <c r="G38" s="79">
        <v>13.18</v>
      </c>
      <c r="I38" s="91"/>
      <c r="J38" s="92"/>
      <c r="K38" s="92"/>
      <c r="L38" s="92"/>
      <c r="M38" s="92"/>
      <c r="N38" s="92"/>
      <c r="O38" s="92"/>
      <c r="R38"/>
      <c r="S38"/>
      <c r="U38"/>
      <c r="V38"/>
      <c r="W38"/>
    </row>
    <row r="39" spans="1:23" x14ac:dyDescent="0.25">
      <c r="A39" s="78">
        <v>31</v>
      </c>
      <c r="B39" s="98" t="s">
        <v>183</v>
      </c>
      <c r="C39" s="98" t="s">
        <v>567</v>
      </c>
      <c r="D39" s="42" t="s">
        <v>413</v>
      </c>
      <c r="E39" s="42">
        <v>10.050000000000001</v>
      </c>
      <c r="F39" s="42">
        <v>12.07</v>
      </c>
      <c r="G39" s="79" t="s">
        <v>414</v>
      </c>
      <c r="I39" s="91"/>
      <c r="J39" s="92"/>
      <c r="K39" s="92"/>
      <c r="L39" s="92"/>
      <c r="M39" s="92"/>
      <c r="N39" s="92"/>
      <c r="O39" s="92"/>
      <c r="R39"/>
      <c r="S39"/>
      <c r="U39"/>
      <c r="V39"/>
      <c r="W39"/>
    </row>
    <row r="40" spans="1:23" x14ac:dyDescent="0.25">
      <c r="A40" s="78">
        <v>32</v>
      </c>
      <c r="B40" s="98" t="s">
        <v>415</v>
      </c>
      <c r="C40" s="98" t="s">
        <v>565</v>
      </c>
      <c r="D40" s="42" t="s">
        <v>416</v>
      </c>
      <c r="E40" s="42">
        <v>10.119999999999999</v>
      </c>
      <c r="F40" s="42">
        <v>12.08</v>
      </c>
      <c r="G40" s="79">
        <v>13.22</v>
      </c>
      <c r="I40" s="91"/>
      <c r="J40" s="92"/>
      <c r="K40" s="92"/>
      <c r="L40" s="92"/>
      <c r="M40" s="92"/>
      <c r="N40" s="92"/>
      <c r="O40" s="92"/>
      <c r="R40"/>
      <c r="S40"/>
      <c r="U40"/>
      <c r="V40"/>
      <c r="W40"/>
    </row>
    <row r="41" spans="1:23" x14ac:dyDescent="0.25">
      <c r="A41" s="78">
        <v>33</v>
      </c>
      <c r="B41" s="98" t="s">
        <v>185</v>
      </c>
      <c r="C41" s="98" t="s">
        <v>186</v>
      </c>
      <c r="D41" s="42" t="s">
        <v>416</v>
      </c>
      <c r="E41" s="42">
        <v>10.19</v>
      </c>
      <c r="F41" s="42" t="s">
        <v>417</v>
      </c>
      <c r="G41" s="79">
        <v>13.24</v>
      </c>
      <c r="I41" s="91"/>
      <c r="J41" s="92"/>
      <c r="K41" s="92"/>
      <c r="L41" s="92"/>
      <c r="M41" s="92"/>
      <c r="N41" s="92"/>
      <c r="O41" s="92"/>
      <c r="R41"/>
      <c r="S41"/>
      <c r="U41"/>
      <c r="V41"/>
      <c r="W41"/>
    </row>
    <row r="42" spans="1:23" x14ac:dyDescent="0.25">
      <c r="A42" s="78">
        <v>34</v>
      </c>
      <c r="B42" s="98" t="s">
        <v>418</v>
      </c>
      <c r="C42" s="98" t="s">
        <v>419</v>
      </c>
      <c r="D42" s="42" t="s">
        <v>416</v>
      </c>
      <c r="E42" s="42">
        <v>10.26</v>
      </c>
      <c r="F42" s="42">
        <v>12.11</v>
      </c>
      <c r="G42" s="79">
        <v>13.26</v>
      </c>
      <c r="I42" s="6"/>
      <c r="J42" s="6"/>
      <c r="K42" s="6"/>
      <c r="L42" s="6"/>
      <c r="M42" s="93"/>
      <c r="N42" s="6"/>
      <c r="O42" s="6"/>
      <c r="R42"/>
      <c r="S42"/>
      <c r="U42"/>
      <c r="V42"/>
      <c r="W42"/>
    </row>
    <row r="43" spans="1:23" x14ac:dyDescent="0.25">
      <c r="A43" s="78">
        <v>35</v>
      </c>
      <c r="B43" s="98" t="s">
        <v>420</v>
      </c>
      <c r="C43" s="98" t="s">
        <v>300</v>
      </c>
      <c r="D43" s="42" t="s">
        <v>421</v>
      </c>
      <c r="E43" s="42">
        <v>10.33</v>
      </c>
      <c r="F43" s="42">
        <v>12.13</v>
      </c>
      <c r="G43" s="79">
        <v>13.28</v>
      </c>
      <c r="I43" s="91"/>
      <c r="J43" s="92"/>
      <c r="K43" s="92"/>
      <c r="L43" s="92"/>
      <c r="M43" s="92"/>
      <c r="N43" s="92"/>
      <c r="O43" s="92"/>
      <c r="R43"/>
      <c r="S43"/>
      <c r="U43"/>
      <c r="V43"/>
      <c r="W43"/>
    </row>
    <row r="44" spans="1:23" x14ac:dyDescent="0.25">
      <c r="A44" s="78">
        <v>36</v>
      </c>
      <c r="B44" s="98" t="s">
        <v>301</v>
      </c>
      <c r="C44" s="98" t="s">
        <v>422</v>
      </c>
      <c r="D44" s="42" t="s">
        <v>421</v>
      </c>
      <c r="E44" s="42" t="s">
        <v>423</v>
      </c>
      <c r="F44" s="42">
        <v>12.14</v>
      </c>
      <c r="G44" s="79" t="s">
        <v>424</v>
      </c>
      <c r="I44" s="91"/>
      <c r="J44" s="92"/>
      <c r="K44" s="92"/>
      <c r="L44" s="92"/>
      <c r="M44" s="92"/>
      <c r="N44" s="92"/>
      <c r="O44" s="92"/>
      <c r="R44"/>
      <c r="S44"/>
      <c r="U44"/>
      <c r="V44"/>
      <c r="W44"/>
    </row>
    <row r="45" spans="1:23" x14ac:dyDescent="0.25">
      <c r="A45" s="78">
        <v>37</v>
      </c>
      <c r="B45" s="98" t="s">
        <v>288</v>
      </c>
      <c r="C45" s="98" t="s">
        <v>289</v>
      </c>
      <c r="D45" s="42" t="s">
        <v>397</v>
      </c>
      <c r="E45" s="42">
        <v>10.47</v>
      </c>
      <c r="F45" s="42">
        <v>12.16</v>
      </c>
      <c r="G45" s="79">
        <v>13.32</v>
      </c>
      <c r="I45" s="91"/>
      <c r="J45" s="92"/>
      <c r="K45" s="92"/>
      <c r="L45" s="92"/>
      <c r="M45" s="92"/>
      <c r="N45" s="92"/>
      <c r="O45" s="92"/>
      <c r="R45"/>
      <c r="S45"/>
      <c r="U45"/>
      <c r="V45"/>
      <c r="W45"/>
    </row>
    <row r="46" spans="1:23" x14ac:dyDescent="0.25">
      <c r="A46" s="78">
        <v>38</v>
      </c>
      <c r="B46" s="98" t="s">
        <v>303</v>
      </c>
      <c r="C46" s="98" t="s">
        <v>304</v>
      </c>
      <c r="D46" s="42" t="s">
        <v>397</v>
      </c>
      <c r="E46" s="42">
        <v>10.54</v>
      </c>
      <c r="F46" s="42">
        <v>12.17</v>
      </c>
      <c r="G46" s="79">
        <v>13.34</v>
      </c>
      <c r="I46" s="91"/>
      <c r="J46" s="92"/>
      <c r="K46" s="92"/>
      <c r="L46" s="92"/>
      <c r="M46" s="92"/>
      <c r="N46" s="92"/>
      <c r="O46" s="92"/>
      <c r="R46"/>
      <c r="S46"/>
      <c r="U46"/>
      <c r="V46"/>
      <c r="W46"/>
    </row>
    <row r="47" spans="1:23" x14ac:dyDescent="0.25">
      <c r="A47" s="78">
        <v>39</v>
      </c>
      <c r="B47" s="98" t="s">
        <v>290</v>
      </c>
      <c r="C47" s="98" t="s">
        <v>425</v>
      </c>
      <c r="D47" s="42" t="s">
        <v>397</v>
      </c>
      <c r="E47" s="42">
        <v>11.01</v>
      </c>
      <c r="F47" s="42">
        <v>12.18</v>
      </c>
      <c r="G47" s="79">
        <v>13.36</v>
      </c>
      <c r="I47" s="91"/>
      <c r="J47" s="92"/>
      <c r="K47" s="92"/>
      <c r="L47" s="92"/>
      <c r="M47" s="92"/>
      <c r="N47" s="92"/>
      <c r="O47" s="92"/>
      <c r="R47"/>
      <c r="S47"/>
      <c r="U47"/>
      <c r="V47"/>
      <c r="W47"/>
    </row>
    <row r="48" spans="1:23" x14ac:dyDescent="0.25">
      <c r="A48" s="78">
        <v>40</v>
      </c>
      <c r="B48" s="98" t="s">
        <v>426</v>
      </c>
      <c r="C48" s="98" t="s">
        <v>292</v>
      </c>
      <c r="D48" s="42" t="s">
        <v>397</v>
      </c>
      <c r="E48" s="42">
        <v>11.08</v>
      </c>
      <c r="F48" s="42" t="s">
        <v>427</v>
      </c>
      <c r="G48" s="79">
        <v>13.38</v>
      </c>
      <c r="I48" s="91"/>
      <c r="J48" s="92"/>
      <c r="K48" s="92"/>
      <c r="L48" s="92"/>
      <c r="M48" s="92"/>
      <c r="N48" s="92"/>
      <c r="O48" s="92"/>
      <c r="R48"/>
      <c r="S48"/>
      <c r="U48"/>
      <c r="V48"/>
      <c r="W48"/>
    </row>
    <row r="49" spans="1:23" x14ac:dyDescent="0.25">
      <c r="A49" s="80">
        <v>41</v>
      </c>
      <c r="B49" s="102" t="s">
        <v>295</v>
      </c>
      <c r="C49" s="102" t="s">
        <v>428</v>
      </c>
      <c r="D49" s="85" t="s">
        <v>429</v>
      </c>
      <c r="E49" s="81">
        <v>11.15</v>
      </c>
      <c r="F49" s="81">
        <v>12.21</v>
      </c>
      <c r="G49" s="82" t="s">
        <v>430</v>
      </c>
      <c r="I49" s="91"/>
      <c r="J49" s="92"/>
      <c r="K49" s="92"/>
      <c r="L49" s="92"/>
      <c r="M49" s="92"/>
      <c r="N49" s="92"/>
      <c r="O49" s="92"/>
      <c r="R49"/>
      <c r="S49"/>
      <c r="U49"/>
      <c r="V49"/>
      <c r="W49"/>
    </row>
    <row r="50" spans="1:23" x14ac:dyDescent="0.25">
      <c r="E50" s="40">
        <v>11.22</v>
      </c>
      <c r="F50" s="40">
        <v>12.23</v>
      </c>
      <c r="G50" s="40">
        <v>13.42</v>
      </c>
      <c r="I50" s="91"/>
      <c r="J50" s="92"/>
      <c r="K50" s="92"/>
      <c r="L50" s="92"/>
      <c r="M50" s="92"/>
      <c r="N50" s="92"/>
      <c r="O50" s="92"/>
      <c r="R50"/>
      <c r="S50"/>
      <c r="U50"/>
      <c r="V50"/>
      <c r="W50"/>
    </row>
    <row r="51" spans="1:23" x14ac:dyDescent="0.25">
      <c r="I51" s="6"/>
      <c r="J51" s="6"/>
      <c r="K51" s="6"/>
      <c r="L51" s="6"/>
      <c r="M51" s="93"/>
      <c r="N51" s="93"/>
      <c r="O51" s="93"/>
      <c r="R51"/>
      <c r="S51"/>
      <c r="U51"/>
      <c r="V51"/>
      <c r="W51"/>
    </row>
    <row r="52" spans="1:23" ht="16.899999999999999" customHeight="1" x14ac:dyDescent="0.25">
      <c r="I52" s="6"/>
      <c r="J52" s="6"/>
      <c r="K52" s="6"/>
      <c r="L52" s="6"/>
      <c r="M52" s="92"/>
      <c r="N52" s="92"/>
      <c r="O52" s="92"/>
      <c r="R52"/>
      <c r="S52"/>
      <c r="U52"/>
      <c r="V52"/>
      <c r="W52"/>
    </row>
    <row r="53" spans="1:23" x14ac:dyDescent="0.25">
      <c r="A53" s="72"/>
      <c r="B53" s="97"/>
      <c r="C53" s="97"/>
      <c r="D53" s="74"/>
      <c r="E53" s="74"/>
      <c r="F53" s="73" t="s">
        <v>450</v>
      </c>
      <c r="G53" s="75" t="s">
        <v>451</v>
      </c>
      <c r="I53" s="91"/>
      <c r="J53" s="92"/>
      <c r="K53" s="92"/>
      <c r="L53" s="92"/>
      <c r="M53" s="92"/>
      <c r="N53" s="92"/>
      <c r="O53" s="92"/>
      <c r="R53"/>
      <c r="S53"/>
      <c r="U53"/>
      <c r="V53"/>
      <c r="W53"/>
    </row>
    <row r="54" spans="1:23" x14ac:dyDescent="0.25">
      <c r="A54" s="78"/>
      <c r="B54" s="103" t="s">
        <v>384</v>
      </c>
      <c r="C54" s="98"/>
      <c r="D54" s="42"/>
      <c r="E54" s="71" t="s">
        <v>390</v>
      </c>
      <c r="F54" s="71" t="s">
        <v>382</v>
      </c>
      <c r="G54" s="77" t="s">
        <v>391</v>
      </c>
      <c r="I54" s="91"/>
      <c r="J54" s="92"/>
      <c r="K54" s="92"/>
      <c r="L54" s="92"/>
      <c r="M54" s="92"/>
      <c r="N54" s="92"/>
      <c r="O54" s="92"/>
      <c r="R54"/>
      <c r="S54"/>
      <c r="U54"/>
      <c r="V54"/>
      <c r="W54"/>
    </row>
    <row r="55" spans="1:23" x14ac:dyDescent="0.25">
      <c r="A55" s="78">
        <v>42</v>
      </c>
      <c r="B55" s="98" t="s">
        <v>115</v>
      </c>
      <c r="C55" s="98" t="s">
        <v>452</v>
      </c>
      <c r="D55" s="42" t="s">
        <v>406</v>
      </c>
      <c r="E55" s="42" t="s">
        <v>392</v>
      </c>
      <c r="F55" s="42" t="s">
        <v>453</v>
      </c>
      <c r="G55" s="79" t="s">
        <v>454</v>
      </c>
      <c r="I55" s="91"/>
      <c r="J55" s="92"/>
      <c r="K55" s="92"/>
      <c r="L55" s="92"/>
      <c r="M55" s="92"/>
      <c r="N55" s="92"/>
      <c r="O55" s="92"/>
      <c r="R55"/>
      <c r="S55"/>
      <c r="U55"/>
      <c r="V55"/>
      <c r="W55"/>
    </row>
    <row r="56" spans="1:23" x14ac:dyDescent="0.25">
      <c r="A56" s="78">
        <v>44</v>
      </c>
      <c r="B56" s="98" t="s">
        <v>117</v>
      </c>
      <c r="C56" s="98" t="s">
        <v>118</v>
      </c>
      <c r="D56" s="42" t="s">
        <v>406</v>
      </c>
      <c r="E56" s="42">
        <v>8.07</v>
      </c>
      <c r="F56" s="42">
        <v>12.43</v>
      </c>
      <c r="G56" s="79">
        <v>14.04</v>
      </c>
      <c r="I56" s="91"/>
      <c r="J56" s="92"/>
      <c r="K56" s="92"/>
      <c r="L56" s="92"/>
      <c r="M56" s="92"/>
      <c r="N56" s="92"/>
      <c r="O56" s="92"/>
      <c r="R56"/>
      <c r="S56"/>
      <c r="U56"/>
      <c r="V56"/>
      <c r="W56"/>
    </row>
    <row r="57" spans="1:23" x14ac:dyDescent="0.25">
      <c r="A57" s="78">
        <v>46</v>
      </c>
      <c r="B57" s="98" t="s">
        <v>129</v>
      </c>
      <c r="C57" s="98" t="s">
        <v>130</v>
      </c>
      <c r="D57" s="42" t="s">
        <v>455</v>
      </c>
      <c r="E57" s="42">
        <v>8.14</v>
      </c>
      <c r="F57" s="42">
        <v>12.46</v>
      </c>
      <c r="G57" s="79">
        <v>14.08</v>
      </c>
      <c r="I57" s="91"/>
      <c r="J57" s="92"/>
      <c r="K57" s="92"/>
      <c r="L57" s="92"/>
      <c r="M57" s="92"/>
      <c r="N57" s="92"/>
      <c r="O57" s="92"/>
      <c r="R57"/>
      <c r="S57"/>
      <c r="U57"/>
      <c r="V57"/>
      <c r="W57"/>
    </row>
    <row r="58" spans="1:23" x14ac:dyDescent="0.25">
      <c r="A58" s="78">
        <v>48</v>
      </c>
      <c r="B58" s="98" t="s">
        <v>456</v>
      </c>
      <c r="C58" s="98" t="s">
        <v>133</v>
      </c>
      <c r="D58" s="42" t="s">
        <v>457</v>
      </c>
      <c r="E58" s="42">
        <v>8.2100000000000009</v>
      </c>
      <c r="F58" s="42">
        <v>12.49</v>
      </c>
      <c r="G58" s="79">
        <v>14.12</v>
      </c>
      <c r="I58" s="91"/>
      <c r="J58" s="92"/>
      <c r="K58" s="92"/>
      <c r="L58" s="92"/>
      <c r="M58" s="92"/>
      <c r="N58" s="92"/>
      <c r="O58" s="92"/>
      <c r="R58"/>
      <c r="S58"/>
      <c r="U58"/>
      <c r="V58"/>
      <c r="W58"/>
    </row>
    <row r="59" spans="1:23" x14ac:dyDescent="0.25">
      <c r="A59" s="78">
        <v>50</v>
      </c>
      <c r="B59" s="99" t="s">
        <v>550</v>
      </c>
      <c r="C59" s="99" t="s">
        <v>551</v>
      </c>
      <c r="D59" s="42" t="s">
        <v>312</v>
      </c>
      <c r="E59" s="42">
        <v>8.2799999999999994</v>
      </c>
      <c r="F59" s="42">
        <v>12.52</v>
      </c>
      <c r="G59" s="79">
        <v>14.16</v>
      </c>
      <c r="I59" s="91"/>
      <c r="J59" s="92"/>
      <c r="K59" s="92"/>
      <c r="L59" s="92"/>
      <c r="M59" s="92"/>
      <c r="N59" s="92"/>
      <c r="O59" s="92"/>
      <c r="R59"/>
      <c r="S59"/>
      <c r="U59"/>
      <c r="V59"/>
      <c r="W59"/>
    </row>
    <row r="60" spans="1:23" x14ac:dyDescent="0.25">
      <c r="A60" s="78">
        <v>52</v>
      </c>
      <c r="B60" s="99" t="s">
        <v>552</v>
      </c>
      <c r="C60" s="99" t="s">
        <v>553</v>
      </c>
      <c r="D60" s="42" t="s">
        <v>312</v>
      </c>
      <c r="E60" s="42">
        <v>8.35</v>
      </c>
      <c r="F60" s="42">
        <v>12.55</v>
      </c>
      <c r="G60" s="79" t="s">
        <v>458</v>
      </c>
      <c r="I60" s="91"/>
      <c r="J60" s="92"/>
      <c r="K60" s="92"/>
      <c r="L60" s="92"/>
      <c r="M60" s="92"/>
      <c r="N60" s="92"/>
      <c r="O60" s="92"/>
      <c r="R60"/>
      <c r="S60"/>
      <c r="U60"/>
      <c r="V60"/>
      <c r="W60"/>
    </row>
    <row r="61" spans="1:23" x14ac:dyDescent="0.25">
      <c r="A61" s="78">
        <v>54</v>
      </c>
      <c r="B61" s="98" t="s">
        <v>153</v>
      </c>
      <c r="C61" s="98" t="s">
        <v>154</v>
      </c>
      <c r="D61" s="42" t="s">
        <v>459</v>
      </c>
      <c r="E61" s="42">
        <v>8.42</v>
      </c>
      <c r="F61" s="42">
        <v>12.58</v>
      </c>
      <c r="G61" s="79">
        <v>14.24</v>
      </c>
      <c r="I61" s="91"/>
      <c r="J61" s="92"/>
      <c r="K61" s="6"/>
      <c r="L61" s="92"/>
      <c r="M61" s="92"/>
      <c r="N61" s="92"/>
      <c r="O61" s="92"/>
      <c r="R61"/>
      <c r="S61"/>
      <c r="U61"/>
      <c r="V61"/>
      <c r="W61"/>
    </row>
    <row r="62" spans="1:23" x14ac:dyDescent="0.25">
      <c r="A62" s="78">
        <v>56</v>
      </c>
      <c r="B62" s="98" t="s">
        <v>155</v>
      </c>
      <c r="C62" s="98" t="s">
        <v>156</v>
      </c>
      <c r="D62" s="42" t="s">
        <v>460</v>
      </c>
      <c r="E62" s="42">
        <v>8.49</v>
      </c>
      <c r="F62" s="42">
        <v>13.01</v>
      </c>
      <c r="G62" s="79">
        <v>14.28</v>
      </c>
      <c r="I62" s="91"/>
      <c r="J62" s="92"/>
      <c r="K62" s="92"/>
      <c r="L62" s="92"/>
      <c r="M62" s="92"/>
      <c r="N62" s="92"/>
      <c r="O62" s="92"/>
      <c r="R62"/>
      <c r="S62"/>
      <c r="U62"/>
      <c r="V62"/>
      <c r="W62"/>
    </row>
    <row r="63" spans="1:23" x14ac:dyDescent="0.25">
      <c r="A63" s="78">
        <v>58</v>
      </c>
      <c r="B63" s="98" t="s">
        <v>333</v>
      </c>
      <c r="C63" s="98"/>
      <c r="D63" s="42" t="s">
        <v>436</v>
      </c>
      <c r="E63" s="42">
        <v>8.56</v>
      </c>
      <c r="F63" s="42">
        <v>13.03</v>
      </c>
      <c r="G63" s="79">
        <v>14.32</v>
      </c>
      <c r="I63" s="91"/>
      <c r="J63" s="92"/>
      <c r="K63" s="92"/>
      <c r="L63" s="92"/>
      <c r="M63" s="92"/>
      <c r="N63" s="92"/>
      <c r="O63" s="92"/>
      <c r="R63"/>
      <c r="S63"/>
      <c r="U63"/>
      <c r="V63"/>
      <c r="W63"/>
    </row>
    <row r="64" spans="1:23" x14ac:dyDescent="0.25">
      <c r="A64" s="78">
        <v>60</v>
      </c>
      <c r="B64" s="98" t="s">
        <v>161</v>
      </c>
      <c r="C64" s="98" t="s">
        <v>162</v>
      </c>
      <c r="D64" s="42" t="s">
        <v>461</v>
      </c>
      <c r="E64" s="42">
        <v>9.0299999999999994</v>
      </c>
      <c r="F64" s="42">
        <v>13.06</v>
      </c>
      <c r="G64" s="79">
        <v>14.36</v>
      </c>
      <c r="I64" s="6"/>
      <c r="J64" s="6"/>
      <c r="K64" s="6"/>
      <c r="L64" s="6"/>
      <c r="M64" s="93"/>
      <c r="N64" s="6"/>
      <c r="O64" s="6"/>
      <c r="R64"/>
      <c r="S64"/>
      <c r="U64"/>
      <c r="V64"/>
      <c r="W64"/>
    </row>
    <row r="65" spans="1:23" x14ac:dyDescent="0.25">
      <c r="A65" s="78">
        <v>62</v>
      </c>
      <c r="B65" s="98" t="s">
        <v>163</v>
      </c>
      <c r="C65" s="98" t="s">
        <v>164</v>
      </c>
      <c r="D65" s="42" t="s">
        <v>461</v>
      </c>
      <c r="E65" s="42">
        <v>9.17</v>
      </c>
      <c r="F65" s="42">
        <v>13.12</v>
      </c>
      <c r="G65" s="79">
        <v>14.44</v>
      </c>
      <c r="I65" s="91"/>
      <c r="J65" s="92"/>
      <c r="K65" s="92"/>
      <c r="L65" s="92"/>
      <c r="M65" s="92"/>
      <c r="N65" s="92"/>
      <c r="O65" s="92"/>
      <c r="R65"/>
      <c r="S65"/>
      <c r="U65"/>
      <c r="V65"/>
      <c r="W65"/>
    </row>
    <row r="66" spans="1:23" x14ac:dyDescent="0.25">
      <c r="A66" s="78"/>
      <c r="B66" s="98"/>
      <c r="C66" s="98"/>
      <c r="D66" s="42"/>
      <c r="E66" s="41" t="s">
        <v>443</v>
      </c>
      <c r="F66" s="42"/>
      <c r="G66" s="79"/>
      <c r="I66" s="91"/>
      <c r="J66" s="92"/>
      <c r="K66" s="92"/>
      <c r="L66" s="92"/>
      <c r="M66" s="92"/>
      <c r="N66" s="92"/>
      <c r="O66" s="92"/>
      <c r="R66"/>
      <c r="S66"/>
      <c r="U66"/>
      <c r="V66"/>
      <c r="W66"/>
    </row>
    <row r="67" spans="1:23" x14ac:dyDescent="0.25">
      <c r="A67" s="78">
        <v>64</v>
      </c>
      <c r="B67" s="98" t="s">
        <v>169</v>
      </c>
      <c r="C67" s="98" t="s">
        <v>462</v>
      </c>
      <c r="D67" s="42" t="s">
        <v>463</v>
      </c>
      <c r="E67" s="42">
        <v>9.34</v>
      </c>
      <c r="F67" s="42">
        <v>13.15</v>
      </c>
      <c r="G67" s="79">
        <v>14.48</v>
      </c>
      <c r="I67" s="91"/>
      <c r="J67" s="92"/>
      <c r="K67" s="92"/>
      <c r="L67" s="92"/>
      <c r="M67" s="92"/>
      <c r="N67" s="92"/>
      <c r="O67" s="92"/>
      <c r="R67"/>
      <c r="S67"/>
      <c r="U67"/>
      <c r="V67"/>
      <c r="W67"/>
    </row>
    <row r="68" spans="1:23" x14ac:dyDescent="0.25">
      <c r="A68" s="78">
        <v>66</v>
      </c>
      <c r="B68" s="98" t="s">
        <v>464</v>
      </c>
      <c r="C68" s="98" t="s">
        <v>172</v>
      </c>
      <c r="D68" s="42" t="s">
        <v>463</v>
      </c>
      <c r="E68" s="42">
        <v>9.41</v>
      </c>
      <c r="F68" s="42">
        <v>13.18</v>
      </c>
      <c r="G68" s="79">
        <v>14.52</v>
      </c>
      <c r="I68" s="91"/>
      <c r="J68" s="92"/>
      <c r="K68" s="92"/>
      <c r="L68" s="92"/>
      <c r="M68" s="92"/>
      <c r="N68" s="92"/>
      <c r="O68" s="92"/>
      <c r="R68"/>
      <c r="S68"/>
      <c r="U68"/>
      <c r="V68"/>
      <c r="W68"/>
    </row>
    <row r="69" spans="1:23" x14ac:dyDescent="0.25">
      <c r="A69" s="78">
        <v>68</v>
      </c>
      <c r="B69" s="98" t="s">
        <v>189</v>
      </c>
      <c r="C69" s="98" t="s">
        <v>465</v>
      </c>
      <c r="D69" s="42" t="s">
        <v>315</v>
      </c>
      <c r="E69" s="42">
        <v>9.48</v>
      </c>
      <c r="F69" s="42">
        <v>13.21</v>
      </c>
      <c r="G69" s="79">
        <v>14.56</v>
      </c>
      <c r="I69" s="91"/>
      <c r="J69" s="92"/>
      <c r="K69" s="92"/>
      <c r="L69" s="92"/>
      <c r="M69" s="92"/>
      <c r="N69" s="92"/>
      <c r="O69" s="92"/>
      <c r="R69"/>
      <c r="S69"/>
      <c r="U69"/>
      <c r="V69"/>
      <c r="W69"/>
    </row>
    <row r="70" spans="1:23" x14ac:dyDescent="0.25">
      <c r="A70" s="78">
        <v>70</v>
      </c>
      <c r="B70" s="98" t="s">
        <v>191</v>
      </c>
      <c r="C70" s="98" t="s">
        <v>192</v>
      </c>
      <c r="D70" s="42" t="s">
        <v>315</v>
      </c>
      <c r="E70" s="42">
        <v>9.5500000000000007</v>
      </c>
      <c r="F70" s="42">
        <v>13.24</v>
      </c>
      <c r="G70" s="79" t="s">
        <v>466</v>
      </c>
      <c r="I70" s="91"/>
      <c r="J70" s="92"/>
      <c r="K70" s="92"/>
      <c r="L70" s="92"/>
      <c r="M70" s="92"/>
      <c r="N70" s="92"/>
      <c r="O70" s="92"/>
      <c r="R70"/>
      <c r="S70"/>
      <c r="U70"/>
      <c r="V70"/>
      <c r="W70"/>
    </row>
    <row r="71" spans="1:23" x14ac:dyDescent="0.25">
      <c r="A71" s="78">
        <v>72</v>
      </c>
      <c r="B71" s="98" t="s">
        <v>235</v>
      </c>
      <c r="C71" s="98" t="s">
        <v>236</v>
      </c>
      <c r="D71" s="42" t="s">
        <v>467</v>
      </c>
      <c r="E71" s="42">
        <v>10.02</v>
      </c>
      <c r="F71" s="42">
        <v>13.27</v>
      </c>
      <c r="G71" s="79">
        <v>15.04</v>
      </c>
      <c r="I71" s="91"/>
      <c r="J71" s="92"/>
      <c r="K71" s="92"/>
      <c r="L71" s="92"/>
      <c r="M71" s="92"/>
      <c r="N71" s="92"/>
      <c r="O71" s="92"/>
      <c r="R71"/>
      <c r="S71"/>
      <c r="U71"/>
      <c r="V71"/>
      <c r="W71"/>
    </row>
    <row r="72" spans="1:23" x14ac:dyDescent="0.25">
      <c r="A72" s="78">
        <v>74</v>
      </c>
      <c r="B72" s="98" t="s">
        <v>241</v>
      </c>
      <c r="C72" s="98" t="s">
        <v>242</v>
      </c>
      <c r="D72" s="42" t="s">
        <v>468</v>
      </c>
      <c r="E72" s="42">
        <v>10.09</v>
      </c>
      <c r="F72" s="42" t="s">
        <v>424</v>
      </c>
      <c r="G72" s="79">
        <v>15.08</v>
      </c>
      <c r="I72" s="91"/>
      <c r="J72" s="92"/>
      <c r="K72" s="92"/>
      <c r="L72" s="92"/>
      <c r="M72" s="92"/>
      <c r="N72" s="92"/>
      <c r="O72" s="92"/>
      <c r="R72"/>
      <c r="S72"/>
      <c r="U72"/>
      <c r="V72"/>
      <c r="W72"/>
    </row>
    <row r="73" spans="1:23" x14ac:dyDescent="0.25">
      <c r="A73" s="78">
        <v>76</v>
      </c>
      <c r="B73" s="98" t="s">
        <v>243</v>
      </c>
      <c r="C73" s="98" t="s">
        <v>244</v>
      </c>
      <c r="D73" s="42" t="s">
        <v>469</v>
      </c>
      <c r="E73" s="42">
        <v>10.16</v>
      </c>
      <c r="F73" s="42">
        <v>13.33</v>
      </c>
      <c r="G73" s="79">
        <v>15.12</v>
      </c>
      <c r="I73" s="91"/>
      <c r="J73" s="92"/>
      <c r="K73" s="92"/>
      <c r="L73" s="92"/>
      <c r="M73" s="92"/>
      <c r="N73" s="92"/>
      <c r="O73" s="92"/>
      <c r="R73"/>
      <c r="S73"/>
      <c r="U73"/>
      <c r="V73"/>
      <c r="W73"/>
    </row>
    <row r="74" spans="1:23" x14ac:dyDescent="0.25">
      <c r="A74" s="78">
        <v>78</v>
      </c>
      <c r="B74" s="98" t="s">
        <v>245</v>
      </c>
      <c r="C74" s="98" t="s">
        <v>246</v>
      </c>
      <c r="D74" s="42" t="s">
        <v>469</v>
      </c>
      <c r="E74" s="42">
        <v>10.23</v>
      </c>
      <c r="F74" s="42">
        <v>13.36</v>
      </c>
      <c r="G74" s="79">
        <v>15.16</v>
      </c>
      <c r="I74" s="91"/>
      <c r="J74" s="92"/>
      <c r="K74" s="92"/>
      <c r="L74" s="92"/>
      <c r="M74" s="92"/>
      <c r="N74" s="92"/>
      <c r="O74" s="92"/>
      <c r="R74"/>
      <c r="S74"/>
      <c r="U74"/>
      <c r="V74"/>
      <c r="W74"/>
    </row>
    <row r="75" spans="1:23" x14ac:dyDescent="0.25">
      <c r="A75" s="78">
        <v>80</v>
      </c>
      <c r="B75" s="98" t="s">
        <v>470</v>
      </c>
      <c r="C75" s="98" t="s">
        <v>259</v>
      </c>
      <c r="D75" s="42" t="s">
        <v>471</v>
      </c>
      <c r="E75" s="42" t="s">
        <v>393</v>
      </c>
      <c r="F75" s="42">
        <v>13.39</v>
      </c>
      <c r="G75" s="79" t="s">
        <v>472</v>
      </c>
      <c r="I75" s="91"/>
      <c r="J75" s="92"/>
      <c r="K75" s="92"/>
      <c r="L75" s="92"/>
      <c r="M75" s="92"/>
      <c r="N75" s="92"/>
      <c r="O75" s="92"/>
      <c r="R75"/>
      <c r="S75"/>
      <c r="U75"/>
      <c r="V75"/>
      <c r="W75"/>
    </row>
    <row r="76" spans="1:23" x14ac:dyDescent="0.25">
      <c r="A76" s="78">
        <v>82</v>
      </c>
      <c r="B76" s="98" t="s">
        <v>260</v>
      </c>
      <c r="C76" s="98" t="s">
        <v>473</v>
      </c>
      <c r="D76" s="42" t="s">
        <v>471</v>
      </c>
      <c r="E76" s="42">
        <v>10.37</v>
      </c>
      <c r="F76" s="42">
        <v>13.42</v>
      </c>
      <c r="G76" s="79">
        <v>15.24</v>
      </c>
      <c r="I76" s="91"/>
      <c r="J76" s="92"/>
      <c r="K76" s="92"/>
      <c r="L76" s="92"/>
      <c r="M76" s="92"/>
      <c r="N76" s="92"/>
      <c r="O76" s="92"/>
      <c r="R76"/>
      <c r="S76"/>
      <c r="U76"/>
      <c r="V76"/>
      <c r="W76"/>
    </row>
    <row r="77" spans="1:23" x14ac:dyDescent="0.25">
      <c r="A77" s="78">
        <v>84</v>
      </c>
      <c r="B77" s="98" t="s">
        <v>282</v>
      </c>
      <c r="C77" s="98" t="s">
        <v>474</v>
      </c>
      <c r="D77" s="42" t="s">
        <v>397</v>
      </c>
      <c r="E77" s="42">
        <v>10.44</v>
      </c>
      <c r="F77" s="42">
        <v>13.45</v>
      </c>
      <c r="G77" s="79">
        <v>15.28</v>
      </c>
      <c r="I77" s="91"/>
      <c r="J77" s="92"/>
      <c r="K77" s="92"/>
      <c r="L77" s="92"/>
      <c r="M77" s="92"/>
      <c r="N77" s="92"/>
      <c r="O77" s="92"/>
      <c r="R77"/>
      <c r="S77"/>
      <c r="U77"/>
      <c r="V77"/>
      <c r="W77"/>
    </row>
    <row r="78" spans="1:23" x14ac:dyDescent="0.25">
      <c r="A78" s="78">
        <v>86</v>
      </c>
      <c r="B78" s="98" t="s">
        <v>284</v>
      </c>
      <c r="C78" s="98" t="s">
        <v>285</v>
      </c>
      <c r="D78" s="42" t="s">
        <v>397</v>
      </c>
      <c r="E78" s="42">
        <v>10.51</v>
      </c>
      <c r="F78" s="42">
        <v>13.48</v>
      </c>
      <c r="G78" s="79">
        <v>15.32</v>
      </c>
      <c r="I78" s="6"/>
      <c r="J78" s="6"/>
      <c r="K78" s="6"/>
      <c r="L78" s="6"/>
      <c r="M78" s="93"/>
      <c r="N78" s="93"/>
      <c r="O78" s="93"/>
      <c r="R78"/>
      <c r="S78"/>
      <c r="U78"/>
      <c r="V78"/>
      <c r="W78"/>
    </row>
    <row r="79" spans="1:23" x14ac:dyDescent="0.25">
      <c r="A79" s="80">
        <v>88</v>
      </c>
      <c r="B79" s="100" t="s">
        <v>475</v>
      </c>
      <c r="C79" s="100" t="s">
        <v>476</v>
      </c>
      <c r="D79" s="81" t="s">
        <v>477</v>
      </c>
      <c r="E79" s="81">
        <v>10.58</v>
      </c>
      <c r="F79" s="81">
        <v>13.51</v>
      </c>
      <c r="G79" s="82">
        <v>15.36</v>
      </c>
      <c r="I79" s="6"/>
      <c r="J79" s="6"/>
      <c r="K79" s="6"/>
      <c r="L79" s="6"/>
      <c r="M79" s="92"/>
      <c r="N79" s="92"/>
      <c r="O79" s="92"/>
      <c r="R79"/>
      <c r="S79"/>
      <c r="U79"/>
      <c r="V79"/>
      <c r="W79"/>
    </row>
    <row r="80" spans="1:23" x14ac:dyDescent="0.25">
      <c r="I80" s="91"/>
      <c r="J80" s="92"/>
      <c r="K80" s="92"/>
      <c r="L80" s="92"/>
      <c r="M80" s="92"/>
      <c r="N80" s="92"/>
      <c r="O80" s="92"/>
      <c r="R80"/>
      <c r="S80"/>
      <c r="U80"/>
      <c r="V80"/>
      <c r="W80"/>
    </row>
    <row r="81" spans="1:23" x14ac:dyDescent="0.25">
      <c r="A81" s="72"/>
      <c r="B81" s="97"/>
      <c r="C81" s="97"/>
      <c r="D81" s="74"/>
      <c r="E81" s="74"/>
      <c r="F81" s="73" t="s">
        <v>478</v>
      </c>
      <c r="G81" s="75" t="s">
        <v>479</v>
      </c>
      <c r="I81" s="91"/>
      <c r="J81" s="92"/>
      <c r="K81" s="6"/>
      <c r="L81" s="92"/>
      <c r="M81" s="92"/>
      <c r="N81" s="92"/>
      <c r="O81" s="92"/>
      <c r="R81"/>
      <c r="S81"/>
      <c r="U81"/>
      <c r="V81"/>
      <c r="W81"/>
    </row>
    <row r="82" spans="1:23" x14ac:dyDescent="0.25">
      <c r="A82" s="78"/>
      <c r="B82" s="103" t="s">
        <v>384</v>
      </c>
      <c r="C82" s="98"/>
      <c r="D82" s="42"/>
      <c r="E82" s="71" t="s">
        <v>390</v>
      </c>
      <c r="F82" s="71" t="s">
        <v>382</v>
      </c>
      <c r="G82" s="77" t="s">
        <v>391</v>
      </c>
      <c r="I82" s="91"/>
      <c r="J82" s="92"/>
      <c r="K82" s="92"/>
      <c r="L82" s="92"/>
      <c r="M82" s="92"/>
      <c r="N82" s="92"/>
      <c r="O82" s="92"/>
      <c r="R82"/>
      <c r="S82"/>
      <c r="U82"/>
      <c r="V82"/>
      <c r="W82"/>
    </row>
    <row r="83" spans="1:23" x14ac:dyDescent="0.25">
      <c r="A83" s="78">
        <v>43</v>
      </c>
      <c r="B83" s="98" t="s">
        <v>480</v>
      </c>
      <c r="C83" s="98" t="s">
        <v>120</v>
      </c>
      <c r="D83" s="42" t="s">
        <v>406</v>
      </c>
      <c r="E83" s="42" t="s">
        <v>392</v>
      </c>
      <c r="F83" s="42">
        <v>12.42</v>
      </c>
      <c r="G83" s="79">
        <v>14.02</v>
      </c>
      <c r="I83" s="91"/>
      <c r="J83" s="92"/>
      <c r="K83" s="92"/>
      <c r="L83" s="92"/>
      <c r="M83" s="92"/>
      <c r="N83" s="92"/>
      <c r="O83" s="92"/>
      <c r="R83"/>
      <c r="S83"/>
      <c r="U83"/>
      <c r="V83"/>
      <c r="W83"/>
    </row>
    <row r="84" spans="1:23" x14ac:dyDescent="0.25">
      <c r="A84" s="78">
        <v>45</v>
      </c>
      <c r="B84" s="98" t="s">
        <v>333</v>
      </c>
      <c r="C84" s="98"/>
      <c r="D84" s="42" t="s">
        <v>406</v>
      </c>
      <c r="E84" s="42">
        <v>8.07</v>
      </c>
      <c r="F84" s="42">
        <v>12.45</v>
      </c>
      <c r="G84" s="79">
        <v>14.06</v>
      </c>
      <c r="I84" s="91"/>
      <c r="J84" s="92"/>
      <c r="K84" s="92"/>
      <c r="L84" s="92"/>
      <c r="M84" s="92"/>
      <c r="N84" s="92"/>
      <c r="O84" s="92"/>
      <c r="R84"/>
      <c r="S84"/>
      <c r="U84"/>
      <c r="V84"/>
      <c r="W84"/>
    </row>
    <row r="85" spans="1:23" x14ac:dyDescent="0.25">
      <c r="A85" s="78">
        <v>47</v>
      </c>
      <c r="B85" s="98" t="s">
        <v>134</v>
      </c>
      <c r="C85" s="98" t="s">
        <v>135</v>
      </c>
      <c r="D85" s="42" t="s">
        <v>457</v>
      </c>
      <c r="E85" s="42">
        <v>8.14</v>
      </c>
      <c r="F85" s="42">
        <v>12.48</v>
      </c>
      <c r="G85" s="79" t="s">
        <v>481</v>
      </c>
      <c r="I85" s="91"/>
      <c r="J85" s="92"/>
      <c r="K85" s="92"/>
      <c r="L85" s="92"/>
      <c r="M85" s="92"/>
      <c r="N85" s="92"/>
      <c r="O85" s="92"/>
      <c r="R85"/>
      <c r="S85"/>
      <c r="U85"/>
      <c r="V85"/>
      <c r="W85"/>
    </row>
    <row r="86" spans="1:23" x14ac:dyDescent="0.25">
      <c r="A86" s="78">
        <v>49</v>
      </c>
      <c r="B86" s="98" t="s">
        <v>482</v>
      </c>
      <c r="C86" s="98" t="s">
        <v>483</v>
      </c>
      <c r="D86" s="42" t="s">
        <v>457</v>
      </c>
      <c r="E86" s="42">
        <v>8.2100000000000009</v>
      </c>
      <c r="F86" s="42">
        <v>12.51</v>
      </c>
      <c r="G86" s="79">
        <v>14.14</v>
      </c>
      <c r="I86" s="91"/>
      <c r="J86" s="6"/>
      <c r="K86" s="6"/>
      <c r="L86" s="92"/>
      <c r="M86" s="92"/>
      <c r="N86" s="92"/>
      <c r="O86" s="92"/>
      <c r="R86"/>
      <c r="S86"/>
      <c r="U86"/>
      <c r="V86"/>
      <c r="W86"/>
    </row>
    <row r="87" spans="1:23" x14ac:dyDescent="0.25">
      <c r="A87" s="78">
        <v>51</v>
      </c>
      <c r="B87" s="98" t="s">
        <v>568</v>
      </c>
      <c r="C87" s="98" t="s">
        <v>568</v>
      </c>
      <c r="D87" s="42" t="s">
        <v>434</v>
      </c>
      <c r="E87" s="42">
        <v>8.2799999999999994</v>
      </c>
      <c r="F87" s="42">
        <v>12.53</v>
      </c>
      <c r="G87" s="79">
        <v>14.18</v>
      </c>
      <c r="I87" s="91"/>
      <c r="J87" s="92"/>
      <c r="K87" s="92"/>
      <c r="L87" s="92"/>
      <c r="M87" s="92"/>
      <c r="N87" s="92"/>
      <c r="O87" s="92"/>
      <c r="R87"/>
      <c r="S87"/>
      <c r="U87"/>
      <c r="V87"/>
      <c r="W87"/>
    </row>
    <row r="88" spans="1:23" x14ac:dyDescent="0.25">
      <c r="A88" s="78">
        <v>53</v>
      </c>
      <c r="B88" s="99" t="s">
        <v>554</v>
      </c>
      <c r="C88" s="99" t="s">
        <v>555</v>
      </c>
      <c r="D88" s="42" t="s">
        <v>312</v>
      </c>
      <c r="E88" s="42">
        <v>8.35</v>
      </c>
      <c r="F88" s="42">
        <v>12.56</v>
      </c>
      <c r="G88" s="79">
        <v>14.22</v>
      </c>
      <c r="I88" s="91"/>
      <c r="J88" s="92"/>
      <c r="K88" s="92"/>
      <c r="L88" s="92"/>
      <c r="M88" s="92"/>
      <c r="N88" s="92"/>
      <c r="O88" s="92"/>
      <c r="R88"/>
      <c r="S88"/>
      <c r="U88"/>
      <c r="V88"/>
      <c r="W88"/>
    </row>
    <row r="89" spans="1:23" x14ac:dyDescent="0.25">
      <c r="A89" s="78">
        <v>55</v>
      </c>
      <c r="B89" s="98"/>
      <c r="C89" s="98"/>
      <c r="D89" s="42" t="s">
        <v>312</v>
      </c>
      <c r="E89" s="42">
        <v>8.42</v>
      </c>
      <c r="F89" s="42">
        <v>12.59</v>
      </c>
      <c r="G89" s="79">
        <v>14.26</v>
      </c>
      <c r="I89" s="91"/>
      <c r="J89" s="92"/>
      <c r="K89" s="92"/>
      <c r="L89" s="92"/>
      <c r="M89" s="92"/>
      <c r="N89" s="92"/>
      <c r="O89" s="92"/>
      <c r="R89"/>
      <c r="S89"/>
      <c r="U89"/>
      <c r="V89"/>
      <c r="W89"/>
    </row>
    <row r="90" spans="1:23" x14ac:dyDescent="0.25">
      <c r="A90" s="78">
        <v>57</v>
      </c>
      <c r="B90" s="98"/>
      <c r="C90" s="98"/>
      <c r="D90" s="42" t="s">
        <v>460</v>
      </c>
      <c r="E90" s="42">
        <v>8.49</v>
      </c>
      <c r="F90" s="42">
        <v>13.02</v>
      </c>
      <c r="G90" s="79" t="s">
        <v>484</v>
      </c>
      <c r="I90" s="91"/>
      <c r="J90" s="92"/>
      <c r="K90" s="92"/>
      <c r="L90" s="92"/>
      <c r="M90" s="92"/>
      <c r="N90" s="92"/>
      <c r="O90" s="92"/>
      <c r="R90"/>
      <c r="S90"/>
      <c r="U90"/>
      <c r="V90"/>
      <c r="W90"/>
    </row>
    <row r="91" spans="1:23" x14ac:dyDescent="0.25">
      <c r="A91" s="78">
        <v>59</v>
      </c>
      <c r="B91" s="98" t="s">
        <v>159</v>
      </c>
      <c r="C91" s="98" t="s">
        <v>160</v>
      </c>
      <c r="D91" s="42" t="s">
        <v>460</v>
      </c>
      <c r="E91" s="42">
        <v>8.56</v>
      </c>
      <c r="F91" s="42">
        <v>13.05</v>
      </c>
      <c r="G91" s="79">
        <v>14.34</v>
      </c>
      <c r="I91" s="6"/>
      <c r="J91" s="6"/>
      <c r="K91" s="6"/>
      <c r="L91" s="6"/>
      <c r="M91" s="93"/>
      <c r="N91" s="6"/>
      <c r="O91" s="6"/>
      <c r="R91"/>
      <c r="S91"/>
      <c r="U91"/>
      <c r="V91"/>
      <c r="W91"/>
    </row>
    <row r="92" spans="1:23" x14ac:dyDescent="0.25">
      <c r="A92" s="78">
        <v>61</v>
      </c>
      <c r="B92" s="98" t="s">
        <v>165</v>
      </c>
      <c r="C92" s="98" t="s">
        <v>166</v>
      </c>
      <c r="D92" s="42" t="s">
        <v>461</v>
      </c>
      <c r="E92" s="42">
        <v>9.0299999999999994</v>
      </c>
      <c r="F92" s="42">
        <v>13.08</v>
      </c>
      <c r="G92" s="79">
        <v>14.38</v>
      </c>
      <c r="I92" s="91"/>
      <c r="J92" s="92"/>
      <c r="K92" s="92"/>
      <c r="L92" s="92"/>
      <c r="M92" s="92"/>
      <c r="N92" s="92"/>
      <c r="O92" s="92"/>
      <c r="R92"/>
      <c r="S92"/>
      <c r="U92"/>
      <c r="V92"/>
      <c r="W92"/>
    </row>
    <row r="93" spans="1:23" x14ac:dyDescent="0.25">
      <c r="A93" s="78">
        <v>63</v>
      </c>
      <c r="B93" s="98" t="s">
        <v>167</v>
      </c>
      <c r="C93" s="98" t="s">
        <v>168</v>
      </c>
      <c r="D93" s="42" t="s">
        <v>461</v>
      </c>
      <c r="E93" s="42">
        <v>9.17</v>
      </c>
      <c r="F93" s="42">
        <v>13.14</v>
      </c>
      <c r="G93" s="79">
        <v>14.46</v>
      </c>
      <c r="I93" s="91"/>
      <c r="J93" s="92"/>
      <c r="K93" s="92"/>
      <c r="L93" s="92"/>
      <c r="M93" s="92"/>
      <c r="N93" s="92"/>
      <c r="O93" s="92"/>
      <c r="R93"/>
      <c r="S93"/>
      <c r="U93"/>
      <c r="V93"/>
      <c r="W93"/>
    </row>
    <row r="94" spans="1:23" x14ac:dyDescent="0.25">
      <c r="A94" s="78"/>
      <c r="B94" s="98"/>
      <c r="C94" s="98"/>
      <c r="D94" s="42"/>
      <c r="E94" s="41" t="s">
        <v>443</v>
      </c>
      <c r="F94" s="42"/>
      <c r="G94" s="79"/>
      <c r="I94" s="91"/>
      <c r="J94" s="92"/>
      <c r="K94" s="92"/>
      <c r="L94" s="92"/>
      <c r="M94" s="92"/>
      <c r="N94" s="92"/>
      <c r="O94" s="92"/>
      <c r="R94"/>
      <c r="S94"/>
      <c r="U94"/>
      <c r="V94"/>
      <c r="W94"/>
    </row>
    <row r="95" spans="1:23" x14ac:dyDescent="0.25">
      <c r="A95" s="78">
        <v>65</v>
      </c>
      <c r="B95" s="98" t="s">
        <v>485</v>
      </c>
      <c r="C95" s="98" t="s">
        <v>486</v>
      </c>
      <c r="D95" s="42" t="s">
        <v>463</v>
      </c>
      <c r="E95" s="42">
        <v>9.34</v>
      </c>
      <c r="F95" s="42">
        <v>13.17</v>
      </c>
      <c r="G95" s="79" t="s">
        <v>487</v>
      </c>
      <c r="I95" s="91"/>
      <c r="J95" s="92"/>
      <c r="K95" s="92"/>
      <c r="L95" s="92"/>
      <c r="M95" s="92"/>
      <c r="N95" s="92"/>
      <c r="O95" s="92"/>
      <c r="R95"/>
      <c r="S95"/>
      <c r="U95"/>
      <c r="V95"/>
      <c r="W95"/>
    </row>
    <row r="96" spans="1:23" x14ac:dyDescent="0.25">
      <c r="A96" s="78">
        <v>67</v>
      </c>
      <c r="B96" s="98" t="s">
        <v>488</v>
      </c>
      <c r="C96" s="98" t="s">
        <v>489</v>
      </c>
      <c r="D96" s="42" t="s">
        <v>463</v>
      </c>
      <c r="E96" s="42">
        <v>9.41</v>
      </c>
      <c r="F96" s="42" t="s">
        <v>414</v>
      </c>
      <c r="G96" s="79">
        <v>14.54</v>
      </c>
      <c r="I96" s="91"/>
      <c r="J96" s="92"/>
      <c r="K96" s="92"/>
      <c r="L96" s="92"/>
      <c r="M96" s="92"/>
      <c r="N96" s="92"/>
      <c r="O96" s="92"/>
      <c r="R96"/>
      <c r="S96"/>
      <c r="U96"/>
      <c r="V96"/>
      <c r="W96"/>
    </row>
    <row r="97" spans="1:23" x14ac:dyDescent="0.25">
      <c r="A97" s="78">
        <v>69</v>
      </c>
      <c r="B97" s="98" t="s">
        <v>195</v>
      </c>
      <c r="C97" s="98" t="s">
        <v>196</v>
      </c>
      <c r="D97" s="42" t="s">
        <v>315</v>
      </c>
      <c r="E97" s="42">
        <v>9.48</v>
      </c>
      <c r="F97" s="42">
        <v>13.23</v>
      </c>
      <c r="G97" s="79">
        <v>14.58</v>
      </c>
      <c r="I97" s="91"/>
      <c r="J97" s="92"/>
      <c r="K97" s="92"/>
      <c r="L97" s="92"/>
      <c r="M97" s="92"/>
      <c r="N97" s="92"/>
      <c r="O97" s="92"/>
      <c r="R97"/>
      <c r="S97"/>
      <c r="U97"/>
      <c r="V97"/>
      <c r="W97"/>
    </row>
    <row r="98" spans="1:23" x14ac:dyDescent="0.25">
      <c r="A98" s="78">
        <v>71</v>
      </c>
      <c r="B98" s="98" t="s">
        <v>193</v>
      </c>
      <c r="C98" s="98" t="s">
        <v>490</v>
      </c>
      <c r="D98" s="42" t="s">
        <v>315</v>
      </c>
      <c r="E98" s="42">
        <v>9.5500000000000007</v>
      </c>
      <c r="F98" s="42">
        <v>13.26</v>
      </c>
      <c r="G98" s="79">
        <v>15.02</v>
      </c>
      <c r="I98" s="91"/>
      <c r="J98" s="92"/>
      <c r="K98" s="92"/>
      <c r="L98" s="92"/>
      <c r="M98" s="92"/>
      <c r="N98" s="92"/>
      <c r="O98" s="92"/>
      <c r="R98"/>
      <c r="S98"/>
      <c r="U98"/>
      <c r="V98"/>
      <c r="W98"/>
    </row>
    <row r="99" spans="1:23" x14ac:dyDescent="0.25">
      <c r="A99" s="78">
        <v>73</v>
      </c>
      <c r="B99" s="98" t="s">
        <v>491</v>
      </c>
      <c r="C99" s="98" t="s">
        <v>240</v>
      </c>
      <c r="D99" s="42" t="s">
        <v>467</v>
      </c>
      <c r="E99" s="42">
        <v>10.02</v>
      </c>
      <c r="F99" s="42">
        <v>13.29</v>
      </c>
      <c r="G99" s="79">
        <v>15.06</v>
      </c>
      <c r="I99" s="91"/>
      <c r="J99" s="92"/>
      <c r="K99" s="92"/>
      <c r="L99" s="92"/>
      <c r="M99" s="92"/>
      <c r="N99" s="92"/>
      <c r="O99" s="92"/>
      <c r="R99"/>
      <c r="S99"/>
      <c r="U99"/>
      <c r="V99"/>
      <c r="W99"/>
    </row>
    <row r="100" spans="1:23" x14ac:dyDescent="0.25">
      <c r="A100" s="78">
        <v>75</v>
      </c>
      <c r="B100" s="98" t="s">
        <v>237</v>
      </c>
      <c r="C100" s="98" t="s">
        <v>492</v>
      </c>
      <c r="D100" s="42" t="s">
        <v>467</v>
      </c>
      <c r="E100" s="42">
        <v>10.09</v>
      </c>
      <c r="F100" s="42">
        <v>13.32</v>
      </c>
      <c r="G100" s="79" t="s">
        <v>493</v>
      </c>
      <c r="I100" s="91"/>
      <c r="J100" s="92"/>
      <c r="K100" s="92"/>
      <c r="L100" s="92"/>
      <c r="M100" s="92"/>
      <c r="N100" s="92"/>
      <c r="O100" s="92"/>
      <c r="R100"/>
      <c r="S100"/>
      <c r="U100"/>
      <c r="V100"/>
      <c r="W100"/>
    </row>
    <row r="101" spans="1:23" x14ac:dyDescent="0.25">
      <c r="A101" s="78">
        <v>77</v>
      </c>
      <c r="B101" s="98" t="s">
        <v>494</v>
      </c>
      <c r="C101" s="98" t="s">
        <v>248</v>
      </c>
      <c r="D101" s="42" t="s">
        <v>469</v>
      </c>
      <c r="E101" s="42">
        <v>10.16</v>
      </c>
      <c r="F101" s="42">
        <v>13.35</v>
      </c>
      <c r="G101" s="79">
        <v>15.14</v>
      </c>
      <c r="I101" s="91"/>
      <c r="J101" s="92"/>
      <c r="K101" s="92"/>
      <c r="L101" s="92"/>
      <c r="M101" s="92"/>
      <c r="N101" s="92"/>
      <c r="O101" s="92"/>
      <c r="R101"/>
      <c r="S101"/>
      <c r="U101"/>
      <c r="V101"/>
      <c r="W101"/>
    </row>
    <row r="102" spans="1:23" x14ac:dyDescent="0.25">
      <c r="A102" s="78">
        <v>79</v>
      </c>
      <c r="B102" s="98" t="s">
        <v>445</v>
      </c>
      <c r="C102" s="98" t="s">
        <v>249</v>
      </c>
      <c r="D102" s="42" t="s">
        <v>495</v>
      </c>
      <c r="E102" s="42">
        <v>10.23</v>
      </c>
      <c r="F102" s="42">
        <v>13.38</v>
      </c>
      <c r="G102" s="79">
        <v>15.18</v>
      </c>
      <c r="I102" s="91"/>
      <c r="J102" s="92"/>
      <c r="K102" s="92"/>
      <c r="L102" s="92"/>
      <c r="M102" s="92"/>
      <c r="N102" s="92"/>
      <c r="O102" s="92"/>
      <c r="R102"/>
      <c r="S102"/>
      <c r="U102"/>
      <c r="V102"/>
      <c r="W102"/>
    </row>
    <row r="103" spans="1:23" x14ac:dyDescent="0.25">
      <c r="A103" s="78">
        <v>81</v>
      </c>
      <c r="B103" s="98" t="s">
        <v>262</v>
      </c>
      <c r="C103" s="98" t="s">
        <v>263</v>
      </c>
      <c r="D103" s="42" t="s">
        <v>471</v>
      </c>
      <c r="E103" s="42" t="s">
        <v>393</v>
      </c>
      <c r="F103" s="42">
        <v>13.41</v>
      </c>
      <c r="G103" s="79">
        <v>15.22</v>
      </c>
      <c r="I103" s="91"/>
      <c r="J103" s="92"/>
      <c r="K103" s="6"/>
      <c r="L103" s="92"/>
      <c r="M103" s="92"/>
      <c r="N103" s="92"/>
      <c r="O103" s="92"/>
      <c r="R103"/>
      <c r="S103"/>
      <c r="U103"/>
      <c r="V103"/>
      <c r="W103"/>
    </row>
    <row r="104" spans="1:23" x14ac:dyDescent="0.25">
      <c r="A104" s="78">
        <v>83</v>
      </c>
      <c r="B104" s="98" t="s">
        <v>264</v>
      </c>
      <c r="C104" s="98" t="s">
        <v>496</v>
      </c>
      <c r="D104" s="42" t="s">
        <v>471</v>
      </c>
      <c r="E104" s="42">
        <v>10.37</v>
      </c>
      <c r="F104" s="42">
        <v>13.44</v>
      </c>
      <c r="G104" s="79">
        <v>15.26</v>
      </c>
      <c r="I104" s="91"/>
      <c r="J104" s="92"/>
      <c r="K104" s="92"/>
      <c r="L104" s="92"/>
      <c r="M104" s="92"/>
      <c r="N104" s="92"/>
      <c r="O104" s="92"/>
      <c r="R104"/>
      <c r="S104"/>
      <c r="U104"/>
      <c r="V104"/>
      <c r="W104"/>
    </row>
    <row r="105" spans="1:23" x14ac:dyDescent="0.25">
      <c r="A105" s="78">
        <v>85</v>
      </c>
      <c r="B105" s="98" t="s">
        <v>286</v>
      </c>
      <c r="C105" s="98" t="s">
        <v>497</v>
      </c>
      <c r="D105" s="42" t="s">
        <v>397</v>
      </c>
      <c r="E105" s="42">
        <v>10.44</v>
      </c>
      <c r="F105" s="42">
        <v>13.47</v>
      </c>
      <c r="G105" s="79" t="s">
        <v>498</v>
      </c>
      <c r="I105" s="6"/>
      <c r="J105" s="93"/>
      <c r="K105" s="6"/>
      <c r="L105" s="6"/>
      <c r="M105" s="93"/>
      <c r="N105" s="93"/>
      <c r="O105" s="93"/>
      <c r="R105"/>
      <c r="S105"/>
      <c r="U105"/>
      <c r="V105"/>
      <c r="W105"/>
    </row>
    <row r="106" spans="1:23" x14ac:dyDescent="0.25">
      <c r="A106" s="78">
        <v>87</v>
      </c>
      <c r="B106" s="98" t="s">
        <v>569</v>
      </c>
      <c r="C106" s="98" t="s">
        <v>570</v>
      </c>
      <c r="D106" s="42" t="s">
        <v>397</v>
      </c>
      <c r="E106" s="42">
        <v>10.51</v>
      </c>
      <c r="F106" s="42" t="s">
        <v>499</v>
      </c>
      <c r="G106" s="79">
        <v>15.34</v>
      </c>
      <c r="I106" s="6"/>
      <c r="J106" s="93"/>
      <c r="K106" s="6"/>
      <c r="L106" s="6"/>
      <c r="M106" s="92"/>
      <c r="N106" s="92"/>
      <c r="O106" s="92"/>
      <c r="R106"/>
      <c r="S106"/>
      <c r="U106"/>
      <c r="V106"/>
      <c r="W106"/>
    </row>
    <row r="107" spans="1:23" x14ac:dyDescent="0.25">
      <c r="A107" s="80">
        <v>89</v>
      </c>
      <c r="B107" s="100" t="s">
        <v>338</v>
      </c>
      <c r="C107" s="100" t="s">
        <v>339</v>
      </c>
      <c r="D107" s="81" t="s">
        <v>477</v>
      </c>
      <c r="E107" s="81">
        <v>10.58</v>
      </c>
      <c r="F107" s="81">
        <v>13.53</v>
      </c>
      <c r="G107" s="82">
        <v>15.38</v>
      </c>
      <c r="I107" s="91"/>
      <c r="J107" s="92"/>
      <c r="K107" s="92"/>
      <c r="L107" s="92"/>
      <c r="M107" s="92"/>
      <c r="N107" s="92"/>
      <c r="O107" s="92"/>
      <c r="R107"/>
      <c r="S107"/>
      <c r="U107"/>
      <c r="V107"/>
      <c r="W107"/>
    </row>
    <row r="108" spans="1:23" x14ac:dyDescent="0.25">
      <c r="I108" s="91"/>
      <c r="J108" s="92"/>
      <c r="K108" s="92"/>
      <c r="L108" s="92"/>
      <c r="M108" s="92"/>
      <c r="N108" s="92"/>
      <c r="O108" s="92"/>
      <c r="R108"/>
      <c r="S108"/>
      <c r="U108"/>
      <c r="V108"/>
      <c r="W108"/>
    </row>
    <row r="109" spans="1:23" x14ac:dyDescent="0.25">
      <c r="A109" s="72"/>
      <c r="B109" s="96" t="s">
        <v>383</v>
      </c>
      <c r="C109" s="97"/>
      <c r="D109" s="74"/>
      <c r="E109" s="73"/>
      <c r="F109" s="73" t="s">
        <v>500</v>
      </c>
      <c r="G109" s="75" t="s">
        <v>501</v>
      </c>
      <c r="I109" s="91"/>
      <c r="J109" s="92"/>
      <c r="K109" s="92"/>
      <c r="L109" s="92"/>
      <c r="M109" s="92"/>
      <c r="N109" s="92"/>
      <c r="O109" s="92"/>
      <c r="R109"/>
      <c r="S109"/>
      <c r="U109"/>
      <c r="V109"/>
      <c r="W109"/>
    </row>
    <row r="110" spans="1:23" x14ac:dyDescent="0.25">
      <c r="A110" s="78"/>
      <c r="B110" s="103"/>
      <c r="C110" s="98"/>
      <c r="D110" s="42"/>
      <c r="E110" s="71" t="s">
        <v>390</v>
      </c>
      <c r="F110" s="71" t="s">
        <v>382</v>
      </c>
      <c r="G110" s="77" t="s">
        <v>391</v>
      </c>
      <c r="I110" s="91"/>
      <c r="J110" s="92"/>
      <c r="K110" s="92"/>
      <c r="L110" s="92"/>
      <c r="M110" s="92"/>
      <c r="N110" s="92"/>
      <c r="O110" s="92"/>
      <c r="R110"/>
      <c r="S110"/>
      <c r="U110"/>
      <c r="V110"/>
      <c r="W110"/>
    </row>
    <row r="111" spans="1:23" x14ac:dyDescent="0.25">
      <c r="A111" s="78">
        <v>90</v>
      </c>
      <c r="B111" s="98" t="s">
        <v>123</v>
      </c>
      <c r="C111" s="98" t="s">
        <v>502</v>
      </c>
      <c r="D111" s="42" t="s">
        <v>457</v>
      </c>
      <c r="E111" s="42" t="s">
        <v>401</v>
      </c>
      <c r="F111" s="42">
        <v>14.32</v>
      </c>
      <c r="G111" s="79">
        <v>16.02</v>
      </c>
      <c r="I111" s="91"/>
      <c r="J111" s="92"/>
      <c r="K111" s="92"/>
      <c r="L111" s="92"/>
      <c r="M111" s="92"/>
      <c r="N111" s="92"/>
      <c r="O111" s="92"/>
      <c r="R111"/>
      <c r="S111"/>
      <c r="U111"/>
      <c r="V111"/>
      <c r="W111"/>
    </row>
    <row r="112" spans="1:23" x14ac:dyDescent="0.25">
      <c r="A112" s="78">
        <v>92</v>
      </c>
      <c r="B112" s="98" t="s">
        <v>125</v>
      </c>
      <c r="C112" s="98" t="s">
        <v>126</v>
      </c>
      <c r="D112" s="42" t="s">
        <v>457</v>
      </c>
      <c r="E112" s="42">
        <v>12.07</v>
      </c>
      <c r="F112" s="42">
        <v>14.35</v>
      </c>
      <c r="G112" s="79">
        <v>16.059999999999999</v>
      </c>
      <c r="I112" s="91"/>
      <c r="J112" s="92"/>
      <c r="K112" s="92"/>
      <c r="L112" s="92"/>
      <c r="M112" s="92"/>
      <c r="N112" s="92"/>
      <c r="O112" s="92"/>
      <c r="R112"/>
      <c r="S112"/>
      <c r="U112"/>
      <c r="V112"/>
      <c r="W112"/>
    </row>
    <row r="113" spans="1:23" x14ac:dyDescent="0.25">
      <c r="A113" s="78">
        <v>94</v>
      </c>
      <c r="B113" s="99" t="s">
        <v>556</v>
      </c>
      <c r="C113" s="99" t="s">
        <v>557</v>
      </c>
      <c r="D113" s="42" t="s">
        <v>312</v>
      </c>
      <c r="E113" s="42">
        <v>12.14</v>
      </c>
      <c r="F113" s="42">
        <v>14.38</v>
      </c>
      <c r="G113" s="79" t="s">
        <v>503</v>
      </c>
      <c r="I113" s="91"/>
      <c r="J113" s="92"/>
      <c r="K113" s="92"/>
      <c r="L113" s="92"/>
      <c r="M113" s="92"/>
      <c r="N113" s="92"/>
      <c r="O113" s="92"/>
      <c r="R113"/>
      <c r="S113"/>
      <c r="U113"/>
      <c r="V113"/>
      <c r="W113"/>
    </row>
    <row r="114" spans="1:23" x14ac:dyDescent="0.25">
      <c r="A114" s="78">
        <v>96</v>
      </c>
      <c r="B114" s="99" t="s">
        <v>558</v>
      </c>
      <c r="C114" s="99" t="s">
        <v>559</v>
      </c>
      <c r="D114" s="42" t="s">
        <v>312</v>
      </c>
      <c r="E114" s="42">
        <v>12.21</v>
      </c>
      <c r="F114" s="42">
        <v>14.41</v>
      </c>
      <c r="G114" s="79">
        <v>16.14</v>
      </c>
      <c r="I114" s="91"/>
      <c r="J114" s="92"/>
      <c r="K114" s="92"/>
      <c r="L114" s="92"/>
      <c r="M114" s="92"/>
      <c r="N114" s="92"/>
      <c r="O114" s="92"/>
      <c r="R114"/>
      <c r="S114"/>
      <c r="U114"/>
      <c r="V114"/>
      <c r="W114"/>
    </row>
    <row r="115" spans="1:23" x14ac:dyDescent="0.25">
      <c r="A115" s="78">
        <v>98</v>
      </c>
      <c r="B115" s="98" t="s">
        <v>250</v>
      </c>
      <c r="C115" s="98" t="s">
        <v>504</v>
      </c>
      <c r="D115" s="42" t="s">
        <v>505</v>
      </c>
      <c r="E115" s="42">
        <v>12.28</v>
      </c>
      <c r="F115" s="42">
        <v>14.44</v>
      </c>
      <c r="G115" s="79">
        <v>16.18</v>
      </c>
      <c r="I115" s="91"/>
      <c r="J115" s="92"/>
      <c r="K115" s="92"/>
      <c r="L115" s="92"/>
      <c r="M115" s="92"/>
      <c r="N115" s="92"/>
      <c r="O115" s="92"/>
      <c r="R115"/>
      <c r="S115"/>
      <c r="U115"/>
      <c r="V115"/>
      <c r="W115"/>
    </row>
    <row r="116" spans="1:23" x14ac:dyDescent="0.25">
      <c r="E116" s="42">
        <v>12.35</v>
      </c>
      <c r="F116" s="42">
        <v>14.47</v>
      </c>
      <c r="G116" s="79">
        <v>16.22</v>
      </c>
      <c r="I116" s="91"/>
      <c r="J116" s="92"/>
      <c r="K116" s="92"/>
      <c r="L116" s="92"/>
      <c r="M116" s="92"/>
      <c r="N116" s="92"/>
      <c r="O116" s="92"/>
      <c r="R116"/>
      <c r="S116"/>
      <c r="U116"/>
      <c r="V116"/>
      <c r="W116"/>
    </row>
    <row r="117" spans="1:23" x14ac:dyDescent="0.25">
      <c r="A117" s="78">
        <v>102</v>
      </c>
      <c r="B117" s="98" t="s">
        <v>252</v>
      </c>
      <c r="C117" s="98" t="s">
        <v>253</v>
      </c>
      <c r="D117" s="42" t="s">
        <v>506</v>
      </c>
      <c r="E117" s="42">
        <v>12.42</v>
      </c>
      <c r="F117" s="42" t="s">
        <v>487</v>
      </c>
      <c r="G117" s="79">
        <v>16.260000000000002</v>
      </c>
      <c r="I117" s="6"/>
      <c r="J117" s="6"/>
      <c r="K117" s="6"/>
      <c r="L117" s="6"/>
      <c r="M117" s="92"/>
      <c r="N117" s="6"/>
      <c r="O117" s="6"/>
      <c r="R117"/>
      <c r="S117"/>
      <c r="U117"/>
      <c r="V117"/>
      <c r="W117"/>
    </row>
    <row r="118" spans="1:23" x14ac:dyDescent="0.25">
      <c r="A118" s="78">
        <v>104</v>
      </c>
      <c r="B118" s="98" t="s">
        <v>268</v>
      </c>
      <c r="C118" s="98" t="s">
        <v>269</v>
      </c>
      <c r="D118" s="42" t="s">
        <v>507</v>
      </c>
      <c r="E118" s="42">
        <v>12.49</v>
      </c>
      <c r="F118" s="42">
        <v>14.53</v>
      </c>
      <c r="G118" s="79" t="s">
        <v>508</v>
      </c>
      <c r="I118" s="91"/>
      <c r="J118" s="92"/>
      <c r="K118" s="92"/>
      <c r="L118" s="92"/>
      <c r="M118" s="92"/>
      <c r="N118" s="92"/>
      <c r="O118" s="92"/>
      <c r="R118"/>
      <c r="S118"/>
      <c r="U118"/>
      <c r="V118"/>
      <c r="W118"/>
    </row>
    <row r="119" spans="1:23" x14ac:dyDescent="0.25">
      <c r="A119" s="78">
        <v>106</v>
      </c>
      <c r="B119" s="98" t="s">
        <v>509</v>
      </c>
      <c r="C119" s="98" t="s">
        <v>199</v>
      </c>
      <c r="D119" s="42" t="s">
        <v>315</v>
      </c>
      <c r="E119" s="42">
        <v>12.56</v>
      </c>
      <c r="F119" s="42">
        <v>14.56</v>
      </c>
      <c r="G119" s="79">
        <v>16.34</v>
      </c>
      <c r="I119" s="91"/>
      <c r="J119" s="92"/>
      <c r="K119" s="92"/>
      <c r="L119" s="92"/>
      <c r="M119" s="92"/>
      <c r="N119" s="92"/>
      <c r="O119" s="92"/>
      <c r="R119"/>
      <c r="S119"/>
      <c r="U119"/>
      <c r="V119"/>
      <c r="W119"/>
    </row>
    <row r="120" spans="1:23" x14ac:dyDescent="0.25">
      <c r="A120" s="78">
        <v>108</v>
      </c>
      <c r="B120" s="98" t="s">
        <v>200</v>
      </c>
      <c r="C120" s="98" t="s">
        <v>201</v>
      </c>
      <c r="D120" s="42" t="s">
        <v>315</v>
      </c>
      <c r="E120" s="42">
        <v>13.03</v>
      </c>
      <c r="F120" s="42">
        <v>14.59</v>
      </c>
      <c r="G120" s="79">
        <v>16.38</v>
      </c>
      <c r="I120" s="91"/>
      <c r="J120" s="92"/>
      <c r="K120" s="92"/>
      <c r="L120" s="92"/>
      <c r="M120" s="92"/>
      <c r="N120" s="92"/>
      <c r="O120" s="92"/>
      <c r="R120"/>
      <c r="S120"/>
      <c r="U120"/>
      <c r="V120"/>
      <c r="W120"/>
    </row>
    <row r="121" spans="1:23" x14ac:dyDescent="0.25">
      <c r="A121" s="78"/>
      <c r="B121" s="98"/>
      <c r="C121" s="98"/>
      <c r="D121" s="42"/>
      <c r="E121" s="42" t="s">
        <v>443</v>
      </c>
      <c r="F121" s="42"/>
      <c r="G121" s="79"/>
      <c r="I121" s="91"/>
      <c r="J121" s="92"/>
      <c r="K121" s="92"/>
      <c r="L121" s="92"/>
      <c r="M121" s="92"/>
      <c r="N121" s="92"/>
      <c r="O121" s="92"/>
      <c r="R121"/>
      <c r="S121"/>
      <c r="U121"/>
      <c r="V121"/>
      <c r="W121"/>
    </row>
    <row r="122" spans="1:23" x14ac:dyDescent="0.25">
      <c r="A122" s="78">
        <v>110</v>
      </c>
      <c r="B122" s="98" t="s">
        <v>228</v>
      </c>
      <c r="C122" s="98" t="s">
        <v>229</v>
      </c>
      <c r="D122" s="42" t="s">
        <v>442</v>
      </c>
      <c r="E122" s="42" t="s">
        <v>424</v>
      </c>
      <c r="F122" s="42">
        <v>15.02</v>
      </c>
      <c r="G122" s="79">
        <v>16.420000000000002</v>
      </c>
      <c r="I122" s="91"/>
      <c r="J122" s="92"/>
      <c r="K122" s="92"/>
      <c r="L122" s="92"/>
      <c r="M122" s="92"/>
      <c r="N122" s="92"/>
      <c r="O122" s="92"/>
      <c r="R122"/>
      <c r="S122"/>
      <c r="U122"/>
      <c r="V122"/>
      <c r="W122"/>
    </row>
    <row r="123" spans="1:23" x14ac:dyDescent="0.25">
      <c r="A123" s="78">
        <v>112</v>
      </c>
      <c r="B123" s="98" t="s">
        <v>230</v>
      </c>
      <c r="C123" s="98" t="s">
        <v>231</v>
      </c>
      <c r="D123" s="42" t="s">
        <v>442</v>
      </c>
      <c r="E123" s="42">
        <v>13.37</v>
      </c>
      <c r="F123" s="42">
        <v>15.05</v>
      </c>
      <c r="G123" s="79">
        <v>16.46</v>
      </c>
      <c r="I123" s="91"/>
      <c r="J123" s="92"/>
      <c r="K123" s="92"/>
      <c r="L123" s="92"/>
      <c r="M123" s="92"/>
      <c r="N123" s="92"/>
      <c r="O123" s="92"/>
      <c r="R123"/>
      <c r="S123"/>
      <c r="U123"/>
      <c r="V123"/>
      <c r="W123"/>
    </row>
    <row r="124" spans="1:23" x14ac:dyDescent="0.25">
      <c r="A124" s="78">
        <v>114</v>
      </c>
      <c r="B124" s="98" t="s">
        <v>332</v>
      </c>
      <c r="C124" s="98" t="s">
        <v>331</v>
      </c>
      <c r="D124" s="42" t="s">
        <v>510</v>
      </c>
      <c r="E124" s="42">
        <v>13.44</v>
      </c>
      <c r="F124" s="42">
        <v>15.08</v>
      </c>
      <c r="G124" s="79" t="s">
        <v>511</v>
      </c>
      <c r="I124" s="91"/>
      <c r="J124" s="92"/>
      <c r="K124" s="92"/>
      <c r="L124" s="92"/>
      <c r="M124" s="92"/>
      <c r="N124" s="92"/>
      <c r="O124" s="92"/>
      <c r="R124"/>
      <c r="S124"/>
      <c r="U124"/>
      <c r="V124"/>
      <c r="W124"/>
    </row>
    <row r="125" spans="1:23" x14ac:dyDescent="0.25">
      <c r="A125" s="78">
        <v>116</v>
      </c>
      <c r="B125" s="98" t="s">
        <v>512</v>
      </c>
      <c r="C125" s="98" t="s">
        <v>513</v>
      </c>
      <c r="D125" s="42" t="s">
        <v>397</v>
      </c>
      <c r="E125" s="42">
        <v>13.51</v>
      </c>
      <c r="F125" s="42">
        <v>15.11</v>
      </c>
      <c r="G125" s="79">
        <v>16.54</v>
      </c>
      <c r="I125" s="91"/>
      <c r="J125" s="92"/>
      <c r="K125" s="92"/>
      <c r="L125" s="92"/>
      <c r="M125" s="92"/>
      <c r="N125" s="92"/>
      <c r="O125" s="92"/>
      <c r="R125"/>
      <c r="S125"/>
      <c r="U125"/>
      <c r="V125"/>
      <c r="W125"/>
    </row>
    <row r="126" spans="1:23" x14ac:dyDescent="0.25">
      <c r="A126" s="78">
        <v>118</v>
      </c>
      <c r="B126" s="98" t="s">
        <v>276</v>
      </c>
      <c r="C126" s="98" t="s">
        <v>277</v>
      </c>
      <c r="D126" s="42" t="s">
        <v>397</v>
      </c>
      <c r="E126" s="42">
        <v>13.58</v>
      </c>
      <c r="F126" s="42">
        <v>15.14</v>
      </c>
      <c r="G126" s="79">
        <v>16.579999999999998</v>
      </c>
      <c r="I126" s="91"/>
      <c r="J126" s="92"/>
      <c r="K126" s="92"/>
      <c r="L126" s="92"/>
      <c r="M126" s="92"/>
      <c r="N126" s="92"/>
      <c r="O126" s="92"/>
      <c r="R126"/>
      <c r="S126"/>
      <c r="U126"/>
      <c r="V126"/>
      <c r="W126"/>
    </row>
    <row r="127" spans="1:23" x14ac:dyDescent="0.25">
      <c r="A127" s="78">
        <v>120</v>
      </c>
      <c r="B127" s="98" t="s">
        <v>514</v>
      </c>
      <c r="C127" s="98" t="s">
        <v>571</v>
      </c>
      <c r="D127" s="42" t="s">
        <v>515</v>
      </c>
      <c r="E127" s="42">
        <v>14.05</v>
      </c>
      <c r="F127" s="42">
        <v>15.17</v>
      </c>
      <c r="G127" s="79">
        <v>17.02</v>
      </c>
      <c r="I127" s="91"/>
      <c r="J127" s="92"/>
      <c r="K127" s="92"/>
      <c r="L127" s="92"/>
      <c r="M127" s="92"/>
      <c r="N127" s="92"/>
      <c r="O127" s="92"/>
      <c r="R127"/>
      <c r="S127"/>
      <c r="U127"/>
      <c r="V127"/>
      <c r="W127"/>
    </row>
    <row r="128" spans="1:23" x14ac:dyDescent="0.25">
      <c r="A128" s="78">
        <v>122</v>
      </c>
      <c r="B128" s="98" t="s">
        <v>141</v>
      </c>
      <c r="C128" s="98" t="s">
        <v>142</v>
      </c>
      <c r="D128" s="42" t="s">
        <v>516</v>
      </c>
      <c r="E128" s="42">
        <v>14.12</v>
      </c>
      <c r="F128" s="42" t="s">
        <v>472</v>
      </c>
      <c r="G128" s="79">
        <v>17.059999999999999</v>
      </c>
      <c r="I128" s="91"/>
      <c r="J128" s="92"/>
      <c r="K128" s="92"/>
      <c r="L128" s="92"/>
      <c r="M128" s="92"/>
      <c r="N128" s="92"/>
      <c r="O128" s="92"/>
      <c r="R128"/>
      <c r="S128"/>
      <c r="U128"/>
      <c r="V128"/>
      <c r="W128"/>
    </row>
    <row r="129" spans="1:23" x14ac:dyDescent="0.25">
      <c r="A129" s="78">
        <v>124</v>
      </c>
      <c r="B129" s="98" t="s">
        <v>143</v>
      </c>
      <c r="C129" s="98" t="s">
        <v>144</v>
      </c>
      <c r="D129" s="42" t="s">
        <v>516</v>
      </c>
      <c r="E129" s="42">
        <v>14.19</v>
      </c>
      <c r="F129" s="42">
        <v>15.23</v>
      </c>
      <c r="G129" s="79" t="s">
        <v>517</v>
      </c>
      <c r="I129" s="6"/>
      <c r="J129" s="6"/>
      <c r="K129" s="6"/>
      <c r="L129" s="6"/>
      <c r="M129" s="6"/>
      <c r="N129" s="6"/>
      <c r="O129" s="6"/>
      <c r="R129"/>
      <c r="S129"/>
      <c r="U129"/>
      <c r="V129"/>
      <c r="W129"/>
    </row>
    <row r="130" spans="1:23" x14ac:dyDescent="0.25">
      <c r="A130" s="78">
        <v>126</v>
      </c>
      <c r="B130" s="98" t="s">
        <v>518</v>
      </c>
      <c r="C130" s="98" t="s">
        <v>150</v>
      </c>
      <c r="D130" s="42" t="s">
        <v>519</v>
      </c>
      <c r="E130" s="42">
        <v>14.26</v>
      </c>
      <c r="F130" s="42">
        <v>15.26</v>
      </c>
      <c r="G130" s="79">
        <v>17.14</v>
      </c>
      <c r="I130" s="6"/>
      <c r="J130" s="6"/>
      <c r="K130" s="6"/>
      <c r="L130" s="6"/>
      <c r="M130" s="93"/>
      <c r="N130" s="93"/>
      <c r="O130" s="93"/>
      <c r="R130"/>
      <c r="S130"/>
      <c r="U130"/>
      <c r="V130"/>
      <c r="W130"/>
    </row>
    <row r="131" spans="1:23" x14ac:dyDescent="0.25">
      <c r="A131" s="78">
        <v>128</v>
      </c>
      <c r="B131" s="98"/>
      <c r="C131" s="98"/>
      <c r="D131" s="42" t="s">
        <v>519</v>
      </c>
      <c r="E131" s="42">
        <v>14.33</v>
      </c>
      <c r="F131" s="42">
        <v>15.29</v>
      </c>
      <c r="G131" s="79">
        <v>17.18</v>
      </c>
      <c r="I131" s="6"/>
      <c r="J131" s="6"/>
      <c r="K131" s="6"/>
      <c r="L131" s="6"/>
      <c r="M131" s="92"/>
      <c r="N131" s="92"/>
      <c r="O131" s="92"/>
      <c r="R131"/>
      <c r="S131"/>
      <c r="U131"/>
      <c r="V131"/>
      <c r="W131"/>
    </row>
    <row r="132" spans="1:23" x14ac:dyDescent="0.25">
      <c r="A132" s="78">
        <v>130</v>
      </c>
      <c r="B132" s="98" t="s">
        <v>330</v>
      </c>
      <c r="C132" s="98" t="s">
        <v>572</v>
      </c>
      <c r="D132" s="42" t="s">
        <v>416</v>
      </c>
      <c r="E132" s="42" t="s">
        <v>520</v>
      </c>
      <c r="F132" s="42">
        <v>15.32</v>
      </c>
      <c r="G132" s="79">
        <v>17.22</v>
      </c>
      <c r="I132" s="91"/>
      <c r="J132" s="92"/>
      <c r="K132" s="92"/>
      <c r="L132" s="92"/>
      <c r="M132" s="92"/>
      <c r="N132" s="92"/>
      <c r="O132" s="92"/>
      <c r="R132"/>
      <c r="S132"/>
      <c r="U132"/>
      <c r="V132"/>
      <c r="W132"/>
    </row>
    <row r="133" spans="1:23" x14ac:dyDescent="0.25">
      <c r="A133" s="44">
        <v>100</v>
      </c>
      <c r="B133" s="98" t="s">
        <v>268</v>
      </c>
      <c r="C133" s="98"/>
      <c r="D133" s="42" t="s">
        <v>505</v>
      </c>
      <c r="E133" s="42">
        <v>14.47</v>
      </c>
      <c r="F133" s="42">
        <v>15.35</v>
      </c>
      <c r="G133" s="42">
        <v>17.25</v>
      </c>
      <c r="I133" s="91"/>
      <c r="J133" s="92"/>
      <c r="K133" s="92"/>
      <c r="L133" s="92"/>
      <c r="M133" s="92"/>
      <c r="N133" s="92"/>
      <c r="O133" s="92"/>
    </row>
    <row r="134" spans="1:23" x14ac:dyDescent="0.25">
      <c r="A134" s="44"/>
      <c r="B134" s="98"/>
      <c r="C134" s="98"/>
      <c r="D134" s="42"/>
      <c r="E134" s="42"/>
      <c r="F134" s="42"/>
      <c r="G134" s="42"/>
      <c r="I134" s="91"/>
      <c r="J134" s="92"/>
      <c r="K134" s="92"/>
      <c r="L134" s="92"/>
      <c r="M134" s="92"/>
      <c r="N134" s="92"/>
      <c r="O134" s="92"/>
    </row>
    <row r="135" spans="1:23" x14ac:dyDescent="0.25">
      <c r="A135" s="78"/>
      <c r="B135" s="98"/>
      <c r="C135" s="98"/>
      <c r="D135" s="42"/>
      <c r="E135" s="41" t="s">
        <v>383</v>
      </c>
      <c r="F135" s="41" t="s">
        <v>521</v>
      </c>
      <c r="G135" s="124" t="s">
        <v>522</v>
      </c>
      <c r="I135" s="91"/>
      <c r="J135" s="92"/>
      <c r="K135" s="92"/>
      <c r="L135" s="92"/>
      <c r="M135" s="92"/>
      <c r="N135" s="92"/>
      <c r="O135" s="92"/>
      <c r="R135"/>
      <c r="S135"/>
      <c r="U135"/>
      <c r="V135"/>
      <c r="W135"/>
    </row>
    <row r="136" spans="1:23" x14ac:dyDescent="0.25">
      <c r="A136" s="78"/>
      <c r="B136" s="98"/>
      <c r="C136" s="98"/>
      <c r="D136" s="42"/>
      <c r="E136" s="71" t="s">
        <v>390</v>
      </c>
      <c r="F136" s="71" t="s">
        <v>382</v>
      </c>
      <c r="G136" s="77" t="s">
        <v>391</v>
      </c>
      <c r="I136" s="91"/>
      <c r="J136" s="92"/>
      <c r="K136" s="92"/>
      <c r="L136" s="92"/>
      <c r="M136" s="92"/>
      <c r="N136" s="92"/>
      <c r="O136" s="92"/>
      <c r="R136"/>
      <c r="S136"/>
      <c r="U136"/>
      <c r="V136"/>
      <c r="W136"/>
    </row>
    <row r="137" spans="1:23" x14ac:dyDescent="0.25">
      <c r="A137" s="78">
        <v>91</v>
      </c>
      <c r="B137" s="98" t="s">
        <v>127</v>
      </c>
      <c r="C137" s="98" t="s">
        <v>523</v>
      </c>
      <c r="D137" s="42" t="s">
        <v>457</v>
      </c>
      <c r="E137" s="42" t="s">
        <v>401</v>
      </c>
      <c r="F137" s="42" t="s">
        <v>484</v>
      </c>
      <c r="G137" s="79" t="s">
        <v>524</v>
      </c>
      <c r="I137" s="91"/>
      <c r="J137" s="92"/>
      <c r="K137" s="92"/>
      <c r="L137" s="92"/>
      <c r="M137" s="92"/>
      <c r="N137" s="92"/>
      <c r="O137" s="92"/>
      <c r="R137"/>
      <c r="S137"/>
      <c r="U137"/>
      <c r="V137"/>
      <c r="W137"/>
    </row>
    <row r="138" spans="1:23" x14ac:dyDescent="0.25">
      <c r="A138" s="78">
        <v>93</v>
      </c>
      <c r="B138" s="98"/>
      <c r="C138" s="98"/>
      <c r="D138" s="42" t="s">
        <v>457</v>
      </c>
      <c r="E138" s="42">
        <v>12.07</v>
      </c>
      <c r="F138" s="42">
        <v>14.33</v>
      </c>
      <c r="G138" s="79">
        <v>16.04</v>
      </c>
      <c r="I138" s="91"/>
      <c r="J138" s="92"/>
      <c r="K138" s="92"/>
      <c r="L138" s="92"/>
      <c r="M138" s="92"/>
      <c r="N138" s="92"/>
      <c r="O138" s="92"/>
      <c r="R138"/>
      <c r="S138"/>
      <c r="U138"/>
      <c r="V138"/>
      <c r="W138"/>
    </row>
    <row r="139" spans="1:23" x14ac:dyDescent="0.25">
      <c r="A139" s="78">
        <v>95</v>
      </c>
      <c r="B139" s="99" t="s">
        <v>573</v>
      </c>
      <c r="C139" s="99" t="s">
        <v>574</v>
      </c>
      <c r="D139" s="42" t="s">
        <v>312</v>
      </c>
      <c r="E139" s="42">
        <v>12.14</v>
      </c>
      <c r="F139" s="42">
        <v>14.36</v>
      </c>
      <c r="G139" s="79">
        <v>16.079999999999998</v>
      </c>
      <c r="I139" s="91"/>
      <c r="J139" s="92"/>
      <c r="K139" s="92"/>
      <c r="L139" s="92"/>
      <c r="M139" s="92"/>
      <c r="N139" s="92"/>
      <c r="O139" s="92"/>
      <c r="R139"/>
      <c r="S139"/>
      <c r="U139"/>
      <c r="V139"/>
      <c r="W139"/>
    </row>
    <row r="140" spans="1:23" x14ac:dyDescent="0.25">
      <c r="A140" s="78">
        <v>97</v>
      </c>
      <c r="B140" s="99" t="s">
        <v>560</v>
      </c>
      <c r="C140" s="99" t="s">
        <v>561</v>
      </c>
      <c r="D140" s="42" t="s">
        <v>312</v>
      </c>
      <c r="E140" s="42">
        <v>12.21</v>
      </c>
      <c r="F140" s="42">
        <v>14.39</v>
      </c>
      <c r="G140" s="79">
        <v>16.12</v>
      </c>
      <c r="I140" s="91"/>
      <c r="J140" s="92"/>
      <c r="K140" s="92"/>
      <c r="L140" s="92"/>
      <c r="M140" s="92"/>
      <c r="N140" s="92"/>
      <c r="O140" s="92"/>
      <c r="R140"/>
      <c r="S140"/>
      <c r="U140"/>
      <c r="V140"/>
      <c r="W140"/>
    </row>
    <row r="141" spans="1:23" x14ac:dyDescent="0.25">
      <c r="A141" s="78">
        <v>99</v>
      </c>
      <c r="B141" s="98" t="s">
        <v>254</v>
      </c>
      <c r="C141" s="98" t="s">
        <v>525</v>
      </c>
      <c r="D141" s="42" t="s">
        <v>505</v>
      </c>
      <c r="E141" s="42">
        <v>12.28</v>
      </c>
      <c r="F141" s="42">
        <v>14.42</v>
      </c>
      <c r="G141" s="79">
        <v>16.16</v>
      </c>
      <c r="I141" s="91"/>
      <c r="J141" s="92"/>
      <c r="K141" s="92"/>
      <c r="L141" s="92"/>
      <c r="M141" s="92"/>
      <c r="N141" s="92"/>
      <c r="O141" s="92"/>
      <c r="R141"/>
      <c r="S141"/>
      <c r="U141"/>
      <c r="V141"/>
      <c r="W141"/>
    </row>
    <row r="142" spans="1:23" x14ac:dyDescent="0.25">
      <c r="A142" s="78">
        <v>101</v>
      </c>
      <c r="B142" s="98" t="s">
        <v>256</v>
      </c>
      <c r="C142" s="98" t="s">
        <v>257</v>
      </c>
      <c r="D142" s="42" t="s">
        <v>505</v>
      </c>
      <c r="E142" s="42">
        <v>12.35</v>
      </c>
      <c r="F142" s="42">
        <v>14.45</v>
      </c>
      <c r="G142" s="79" t="s">
        <v>526</v>
      </c>
      <c r="I142" s="91"/>
      <c r="J142" s="92"/>
      <c r="K142" s="92"/>
      <c r="L142" s="92"/>
      <c r="M142" s="92"/>
      <c r="N142" s="92"/>
      <c r="O142" s="92"/>
      <c r="R142"/>
      <c r="S142"/>
      <c r="U142"/>
      <c r="V142"/>
      <c r="W142"/>
    </row>
    <row r="143" spans="1:23" x14ac:dyDescent="0.25">
      <c r="A143" s="78">
        <v>103</v>
      </c>
      <c r="B143" s="98" t="s">
        <v>270</v>
      </c>
      <c r="C143" s="98" t="s">
        <v>527</v>
      </c>
      <c r="D143" s="42" t="s">
        <v>528</v>
      </c>
      <c r="E143" s="42">
        <v>12.42</v>
      </c>
      <c r="F143" s="42">
        <v>14.48</v>
      </c>
      <c r="G143" s="79">
        <v>16.239999999999998</v>
      </c>
      <c r="I143" s="6"/>
      <c r="J143" s="6"/>
      <c r="K143" s="6"/>
      <c r="L143" s="6"/>
      <c r="M143" s="92"/>
      <c r="N143" s="6"/>
      <c r="O143" s="6"/>
      <c r="R143"/>
      <c r="S143"/>
      <c r="U143"/>
      <c r="V143"/>
      <c r="W143"/>
    </row>
    <row r="144" spans="1:23" x14ac:dyDescent="0.25">
      <c r="A144" s="78">
        <v>105</v>
      </c>
      <c r="B144" s="98" t="s">
        <v>529</v>
      </c>
      <c r="C144" s="98" t="s">
        <v>530</v>
      </c>
      <c r="D144" s="42" t="s">
        <v>506</v>
      </c>
      <c r="E144" s="42">
        <v>12.49</v>
      </c>
      <c r="F144" s="42">
        <v>14.51</v>
      </c>
      <c r="G144" s="79">
        <v>16.28</v>
      </c>
      <c r="I144" s="91"/>
      <c r="J144" s="92"/>
      <c r="K144" s="92"/>
      <c r="L144" s="92"/>
      <c r="M144" s="92"/>
      <c r="N144" s="92"/>
      <c r="O144" s="92"/>
      <c r="R144"/>
      <c r="S144"/>
      <c r="U144"/>
      <c r="V144"/>
      <c r="W144"/>
    </row>
    <row r="145" spans="1:23" x14ac:dyDescent="0.25">
      <c r="A145" s="78">
        <v>107</v>
      </c>
      <c r="B145" s="98" t="s">
        <v>202</v>
      </c>
      <c r="C145" s="98" t="s">
        <v>203</v>
      </c>
      <c r="D145" s="42" t="s">
        <v>315</v>
      </c>
      <c r="E145" s="42">
        <v>12.56</v>
      </c>
      <c r="F145" s="42">
        <v>14.54</v>
      </c>
      <c r="G145" s="79">
        <v>16.32</v>
      </c>
      <c r="I145" s="91"/>
      <c r="J145" s="92"/>
      <c r="K145" s="6"/>
      <c r="L145" s="92"/>
      <c r="M145" s="92"/>
      <c r="N145" s="92"/>
      <c r="O145" s="92"/>
      <c r="R145"/>
      <c r="S145"/>
      <c r="U145"/>
      <c r="V145"/>
      <c r="W145"/>
    </row>
    <row r="146" spans="1:23" x14ac:dyDescent="0.25">
      <c r="A146" s="78">
        <v>109</v>
      </c>
      <c r="B146" s="99" t="s">
        <v>562</v>
      </c>
      <c r="C146" s="99" t="s">
        <v>563</v>
      </c>
      <c r="D146" s="42" t="s">
        <v>315</v>
      </c>
      <c r="E146" s="42">
        <v>13.03</v>
      </c>
      <c r="F146" s="42">
        <v>14.57</v>
      </c>
      <c r="G146" s="79">
        <v>16.36</v>
      </c>
      <c r="I146" s="91"/>
      <c r="J146" s="92"/>
      <c r="K146" s="92"/>
      <c r="L146" s="92"/>
      <c r="M146" s="92"/>
      <c r="N146" s="92"/>
      <c r="O146" s="92"/>
      <c r="R146"/>
      <c r="S146"/>
      <c r="U146"/>
      <c r="V146"/>
      <c r="W146"/>
    </row>
    <row r="147" spans="1:23" x14ac:dyDescent="0.25">
      <c r="A147" s="78"/>
      <c r="B147" s="98"/>
      <c r="C147" s="98"/>
      <c r="D147" s="42"/>
      <c r="E147" s="41" t="s">
        <v>443</v>
      </c>
      <c r="F147" s="42"/>
      <c r="G147" s="79"/>
      <c r="I147" s="91"/>
      <c r="J147" s="92"/>
      <c r="K147" s="92"/>
      <c r="L147" s="92"/>
      <c r="M147" s="92"/>
      <c r="N147" s="92"/>
      <c r="O147" s="92"/>
      <c r="R147"/>
      <c r="S147"/>
      <c r="U147"/>
      <c r="V147"/>
      <c r="W147"/>
    </row>
    <row r="148" spans="1:23" x14ac:dyDescent="0.25">
      <c r="A148" s="78">
        <v>111</v>
      </c>
      <c r="B148" s="98" t="s">
        <v>232</v>
      </c>
      <c r="C148" s="98" t="s">
        <v>531</v>
      </c>
      <c r="D148" s="42" t="s">
        <v>442</v>
      </c>
      <c r="E148" s="42" t="s">
        <v>424</v>
      </c>
      <c r="F148" s="42" t="s">
        <v>466</v>
      </c>
      <c r="G148" s="79" t="s">
        <v>532</v>
      </c>
      <c r="I148" s="91"/>
      <c r="J148" s="92"/>
      <c r="K148" s="92"/>
      <c r="L148" s="92"/>
      <c r="M148" s="92"/>
      <c r="N148" s="92"/>
      <c r="O148" s="92"/>
      <c r="R148"/>
      <c r="S148"/>
      <c r="U148"/>
      <c r="V148"/>
      <c r="W148"/>
    </row>
    <row r="149" spans="1:23" x14ac:dyDescent="0.25">
      <c r="A149" s="78">
        <v>113</v>
      </c>
      <c r="B149" s="98" t="s">
        <v>533</v>
      </c>
      <c r="C149" s="98"/>
      <c r="D149" s="42" t="s">
        <v>442</v>
      </c>
      <c r="E149" s="42">
        <v>13.37</v>
      </c>
      <c r="F149" s="42">
        <v>15.03</v>
      </c>
      <c r="G149" s="79">
        <v>16.440000000000001</v>
      </c>
      <c r="I149" s="91"/>
      <c r="J149" s="92"/>
      <c r="K149" s="92"/>
      <c r="L149" s="92"/>
      <c r="M149" s="92"/>
      <c r="N149" s="92"/>
      <c r="O149" s="92"/>
      <c r="R149"/>
      <c r="S149"/>
      <c r="U149"/>
      <c r="V149"/>
      <c r="W149"/>
    </row>
    <row r="150" spans="1:23" x14ac:dyDescent="0.25">
      <c r="A150" s="78">
        <v>115</v>
      </c>
      <c r="B150" s="98" t="s">
        <v>280</v>
      </c>
      <c r="C150" s="98" t="s">
        <v>534</v>
      </c>
      <c r="D150" s="42" t="s">
        <v>397</v>
      </c>
      <c r="E150" s="42">
        <v>13.44</v>
      </c>
      <c r="F150" s="42">
        <v>15.06</v>
      </c>
      <c r="G150" s="79">
        <v>16.48</v>
      </c>
      <c r="I150" s="91"/>
      <c r="J150" s="92"/>
      <c r="K150" s="92"/>
      <c r="L150" s="92"/>
      <c r="M150" s="92"/>
      <c r="N150" s="92"/>
      <c r="O150" s="92"/>
      <c r="R150"/>
      <c r="S150"/>
      <c r="U150"/>
      <c r="V150"/>
      <c r="W150"/>
    </row>
    <row r="151" spans="1:23" x14ac:dyDescent="0.25">
      <c r="A151" s="78">
        <v>117</v>
      </c>
      <c r="B151" s="98" t="s">
        <v>278</v>
      </c>
      <c r="C151" s="98" t="s">
        <v>535</v>
      </c>
      <c r="D151" s="42" t="s">
        <v>397</v>
      </c>
      <c r="E151" s="42">
        <v>13.51</v>
      </c>
      <c r="F151" s="42">
        <v>15.09</v>
      </c>
      <c r="G151" s="79">
        <v>16.52</v>
      </c>
      <c r="I151" s="91"/>
      <c r="J151" s="92"/>
      <c r="K151" s="92"/>
      <c r="L151" s="92"/>
      <c r="M151" s="92"/>
      <c r="N151" s="92"/>
      <c r="O151" s="92"/>
      <c r="R151"/>
      <c r="S151"/>
      <c r="U151"/>
      <c r="V151"/>
      <c r="W151"/>
    </row>
    <row r="152" spans="1:23" x14ac:dyDescent="0.25">
      <c r="A152" s="78">
        <v>119</v>
      </c>
      <c r="B152" s="98" t="s">
        <v>145</v>
      </c>
      <c r="C152" s="98" t="s">
        <v>146</v>
      </c>
      <c r="D152" s="42" t="s">
        <v>516</v>
      </c>
      <c r="E152" s="42">
        <v>13.58</v>
      </c>
      <c r="F152" s="42">
        <v>15.27</v>
      </c>
      <c r="G152" s="79">
        <v>17.16</v>
      </c>
      <c r="I152" s="91"/>
      <c r="J152" s="92"/>
      <c r="K152" s="6"/>
      <c r="L152" s="92"/>
      <c r="M152" s="92"/>
      <c r="N152" s="92"/>
      <c r="O152" s="92"/>
      <c r="R152"/>
      <c r="S152"/>
      <c r="U152"/>
      <c r="V152"/>
      <c r="W152"/>
    </row>
    <row r="153" spans="1:23" x14ac:dyDescent="0.25">
      <c r="A153" s="78">
        <v>121</v>
      </c>
      <c r="B153" s="98" t="s">
        <v>536</v>
      </c>
      <c r="C153" s="98" t="s">
        <v>148</v>
      </c>
      <c r="D153" s="42" t="s">
        <v>516</v>
      </c>
      <c r="E153" s="42">
        <v>14.05</v>
      </c>
      <c r="F153" s="42" t="s">
        <v>498</v>
      </c>
      <c r="G153" s="79" t="s">
        <v>537</v>
      </c>
      <c r="I153" s="91"/>
      <c r="J153" s="92"/>
      <c r="K153" s="92"/>
      <c r="L153" s="92"/>
      <c r="M153" s="92"/>
      <c r="N153" s="92"/>
      <c r="O153" s="92"/>
      <c r="R153"/>
      <c r="S153"/>
      <c r="U153"/>
      <c r="V153"/>
      <c r="W153"/>
    </row>
    <row r="154" spans="1:23" x14ac:dyDescent="0.25">
      <c r="A154" s="78">
        <v>123</v>
      </c>
      <c r="B154" s="98" t="s">
        <v>151</v>
      </c>
      <c r="C154" s="98" t="s">
        <v>538</v>
      </c>
      <c r="D154" s="42" t="s">
        <v>519</v>
      </c>
      <c r="E154" s="42">
        <v>14.12</v>
      </c>
      <c r="F154" s="42">
        <v>15.33</v>
      </c>
      <c r="G154" s="79">
        <v>17.239999999999998</v>
      </c>
      <c r="I154"/>
      <c r="J154"/>
      <c r="K154"/>
      <c r="M154"/>
      <c r="N154"/>
      <c r="O154"/>
      <c r="R154"/>
      <c r="S154"/>
      <c r="U154"/>
      <c r="V154"/>
      <c r="W154"/>
    </row>
    <row r="155" spans="1:23" x14ac:dyDescent="0.25">
      <c r="A155" s="78">
        <v>125</v>
      </c>
      <c r="B155" s="98" t="s">
        <v>575</v>
      </c>
      <c r="C155" s="98" t="s">
        <v>576</v>
      </c>
      <c r="D155" s="42" t="s">
        <v>519</v>
      </c>
      <c r="E155" s="42">
        <v>14.19</v>
      </c>
      <c r="F155" s="42">
        <v>15.36</v>
      </c>
      <c r="G155" s="79">
        <v>17.260000000000002</v>
      </c>
      <c r="I155"/>
      <c r="J155"/>
      <c r="K155"/>
      <c r="M155"/>
      <c r="N155"/>
      <c r="O155"/>
      <c r="R155"/>
      <c r="S155"/>
      <c r="U155"/>
      <c r="V155"/>
      <c r="W155"/>
    </row>
    <row r="156" spans="1:23" x14ac:dyDescent="0.25">
      <c r="A156" s="78">
        <v>127</v>
      </c>
      <c r="B156" s="98" t="s">
        <v>333</v>
      </c>
      <c r="C156" s="98"/>
      <c r="D156" s="42" t="s">
        <v>539</v>
      </c>
      <c r="E156" s="42">
        <v>14.26</v>
      </c>
      <c r="F156" s="42">
        <v>15.39</v>
      </c>
      <c r="G156" s="79" t="s">
        <v>540</v>
      </c>
      <c r="I156"/>
      <c r="J156"/>
      <c r="K156"/>
      <c r="M156"/>
      <c r="N156"/>
      <c r="O156"/>
      <c r="R156"/>
      <c r="S156"/>
      <c r="U156"/>
      <c r="V156"/>
      <c r="W156"/>
    </row>
    <row r="157" spans="1:23" x14ac:dyDescent="0.25">
      <c r="A157" s="80">
        <v>129</v>
      </c>
      <c r="B157" s="100" t="s">
        <v>326</v>
      </c>
      <c r="C157" s="100" t="s">
        <v>327</v>
      </c>
      <c r="D157" s="81" t="s">
        <v>541</v>
      </c>
      <c r="E157" s="81">
        <v>14.33</v>
      </c>
      <c r="F157" s="81">
        <v>15.42</v>
      </c>
      <c r="G157" s="82">
        <v>17.34</v>
      </c>
      <c r="I157"/>
      <c r="J157"/>
      <c r="K157"/>
      <c r="M157"/>
      <c r="N157"/>
      <c r="O157"/>
      <c r="R157"/>
      <c r="S157"/>
      <c r="U157"/>
      <c r="V157"/>
      <c r="W157"/>
    </row>
    <row r="159" spans="1:23" x14ac:dyDescent="0.25">
      <c r="I159"/>
      <c r="J159"/>
      <c r="K159"/>
      <c r="M159"/>
      <c r="N159"/>
      <c r="O159"/>
      <c r="R159"/>
      <c r="S159"/>
      <c r="U159"/>
      <c r="V159"/>
      <c r="W159"/>
    </row>
  </sheetData>
  <sortState ref="A2:H131">
    <sortCondition ref="A2:A131"/>
  </sortState>
  <pageMargins left="0.25" right="0.25" top="0.75" bottom="0.75" header="0.3" footer="0.3"/>
  <pageSetup paperSize="9" orientation="portrait" horizontalDpi="1200" verticalDpi="1200" r:id="rId1"/>
  <rowBreaks count="3" manualBreakCount="3">
    <brk id="13" max="6" man="1"/>
    <brk id="79" max="6" man="1"/>
    <brk id="108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V101"/>
  <sheetViews>
    <sheetView topLeftCell="C1" zoomScale="110" zoomScaleNormal="110" workbookViewId="0">
      <pane ySplit="975" activePane="bottomLeft"/>
      <selection pane="bottomLeft" activeCell="U12" sqref="U12"/>
    </sheetView>
  </sheetViews>
  <sheetFormatPr defaultColWidth="8.85546875" defaultRowHeight="15" x14ac:dyDescent="0.25"/>
  <cols>
    <col min="1" max="1" width="5.7109375" style="28" customWidth="1"/>
    <col min="2" max="2" width="14.7109375" style="28" bestFit="1" customWidth="1"/>
    <col min="3" max="3" width="18.28515625" style="28" bestFit="1" customWidth="1"/>
    <col min="4" max="4" width="10.5703125" style="28" customWidth="1"/>
    <col min="5" max="5" width="7.28515625" style="6" customWidth="1"/>
    <col min="6" max="21" width="5.7109375" style="6" customWidth="1"/>
    <col min="22" max="16384" width="8.85546875" style="6"/>
  </cols>
  <sheetData>
    <row r="1" spans="1:22" s="22" customFormat="1" x14ac:dyDescent="0.25">
      <c r="A1" s="20"/>
      <c r="B1" s="20"/>
      <c r="C1" s="20"/>
      <c r="D1" s="20"/>
      <c r="E1" s="21" t="s">
        <v>94</v>
      </c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x14ac:dyDescent="0.25">
      <c r="A2" s="23" t="s">
        <v>0</v>
      </c>
      <c r="B2" s="24" t="s">
        <v>1</v>
      </c>
      <c r="C2" s="24" t="s">
        <v>2</v>
      </c>
      <c r="D2" s="24" t="s">
        <v>3</v>
      </c>
      <c r="E2" s="25">
        <v>1</v>
      </c>
      <c r="F2" s="25">
        <v>2</v>
      </c>
      <c r="G2" s="25">
        <v>3</v>
      </c>
      <c r="H2" s="25">
        <v>4</v>
      </c>
      <c r="I2" s="25">
        <v>5</v>
      </c>
      <c r="J2" s="25">
        <v>6</v>
      </c>
      <c r="K2" s="25">
        <v>7</v>
      </c>
      <c r="L2" s="25">
        <v>8</v>
      </c>
      <c r="M2" s="25">
        <v>9</v>
      </c>
      <c r="N2" s="25">
        <v>10</v>
      </c>
      <c r="O2" s="25">
        <v>11</v>
      </c>
      <c r="P2" s="25">
        <v>12</v>
      </c>
      <c r="Q2" s="25">
        <v>13</v>
      </c>
      <c r="R2" s="25">
        <v>14</v>
      </c>
      <c r="S2" s="25">
        <v>15</v>
      </c>
      <c r="T2" s="25">
        <v>16</v>
      </c>
      <c r="U2" s="25">
        <v>17</v>
      </c>
      <c r="V2" s="25" t="s">
        <v>95</v>
      </c>
    </row>
    <row r="3" spans="1:22" x14ac:dyDescent="0.25">
      <c r="A3" s="33">
        <v>6</v>
      </c>
      <c r="B3" s="34" t="s">
        <v>306</v>
      </c>
      <c r="C3" s="34" t="s">
        <v>307</v>
      </c>
      <c r="D3" s="33" t="s">
        <v>351</v>
      </c>
      <c r="E3" s="27">
        <v>0</v>
      </c>
      <c r="F3" s="27">
        <v>0</v>
      </c>
      <c r="G3" s="27">
        <v>0</v>
      </c>
      <c r="H3" s="27">
        <v>0</v>
      </c>
      <c r="I3" s="27">
        <v>0</v>
      </c>
      <c r="J3" s="27">
        <v>0</v>
      </c>
      <c r="K3" s="27">
        <v>0</v>
      </c>
      <c r="L3" s="27">
        <v>0</v>
      </c>
      <c r="M3" s="27">
        <v>0</v>
      </c>
      <c r="N3" s="27">
        <v>0</v>
      </c>
      <c r="O3" s="27">
        <v>0</v>
      </c>
      <c r="P3" s="27">
        <v>0</v>
      </c>
      <c r="Q3" s="27">
        <v>0</v>
      </c>
      <c r="R3" s="27">
        <v>0</v>
      </c>
      <c r="S3" s="27">
        <v>0</v>
      </c>
      <c r="T3" s="27">
        <v>0</v>
      </c>
      <c r="U3" s="27">
        <v>0</v>
      </c>
      <c r="V3" s="27">
        <f>SUM(E3:U3)</f>
        <v>0</v>
      </c>
    </row>
    <row r="4" spans="1:22" x14ac:dyDescent="0.25">
      <c r="A4" s="2">
        <v>7</v>
      </c>
      <c r="B4" s="27" t="s">
        <v>308</v>
      </c>
      <c r="C4" s="27" t="s">
        <v>309</v>
      </c>
      <c r="D4" s="2" t="s">
        <v>351</v>
      </c>
      <c r="E4" s="27">
        <v>0</v>
      </c>
      <c r="F4" s="27">
        <v>0</v>
      </c>
      <c r="G4" s="27">
        <v>0</v>
      </c>
      <c r="H4" s="27">
        <v>0</v>
      </c>
      <c r="I4" s="27">
        <v>0</v>
      </c>
      <c r="J4" s="27">
        <v>0</v>
      </c>
      <c r="K4" s="27">
        <v>0</v>
      </c>
      <c r="L4" s="27">
        <v>0</v>
      </c>
      <c r="M4" s="27">
        <v>0</v>
      </c>
      <c r="N4" s="27">
        <v>0</v>
      </c>
      <c r="O4" s="27">
        <v>0</v>
      </c>
      <c r="P4" s="27">
        <v>0</v>
      </c>
      <c r="Q4" s="27">
        <v>0</v>
      </c>
      <c r="R4" s="27">
        <v>0</v>
      </c>
      <c r="S4" s="27">
        <v>20</v>
      </c>
      <c r="T4" s="27">
        <v>0</v>
      </c>
      <c r="U4" s="27">
        <v>0</v>
      </c>
      <c r="V4" s="27">
        <f>SUM(E4:U4)</f>
        <v>20</v>
      </c>
    </row>
    <row r="5" spans="1:22" x14ac:dyDescent="0.25">
      <c r="A5" s="2">
        <v>8</v>
      </c>
      <c r="B5" s="27"/>
      <c r="C5" s="27"/>
      <c r="D5" s="2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>
        <f>SUM(E5:U5)</f>
        <v>0</v>
      </c>
    </row>
    <row r="6" spans="1:22" x14ac:dyDescent="0.25">
      <c r="A6" s="2"/>
      <c r="B6" s="27"/>
      <c r="C6" s="27"/>
      <c r="D6" s="2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1:22" x14ac:dyDescent="0.25">
      <c r="A7" s="2">
        <v>26</v>
      </c>
      <c r="B7" s="27" t="s">
        <v>106</v>
      </c>
      <c r="C7" s="27" t="s">
        <v>107</v>
      </c>
      <c r="D7" s="2" t="s">
        <v>294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f t="shared" ref="V7:V18" si="0">SUM(D7:U7)</f>
        <v>0</v>
      </c>
    </row>
    <row r="8" spans="1:22" x14ac:dyDescent="0.25">
      <c r="A8" s="2">
        <v>27</v>
      </c>
      <c r="B8" s="27" t="s">
        <v>108</v>
      </c>
      <c r="C8" s="27" t="s">
        <v>109</v>
      </c>
      <c r="D8" s="2" t="s">
        <v>294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f t="shared" si="0"/>
        <v>0</v>
      </c>
    </row>
    <row r="9" spans="1:22" x14ac:dyDescent="0.25">
      <c r="A9" s="2">
        <v>29</v>
      </c>
      <c r="B9" s="27" t="s">
        <v>112</v>
      </c>
      <c r="C9" s="27" t="s">
        <v>113</v>
      </c>
      <c r="D9" s="2" t="s">
        <v>294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60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f t="shared" si="0"/>
        <v>60</v>
      </c>
    </row>
    <row r="10" spans="1:22" x14ac:dyDescent="0.25">
      <c r="A10" s="2">
        <v>31</v>
      </c>
      <c r="B10" s="2" t="s">
        <v>183</v>
      </c>
      <c r="C10" s="98" t="s">
        <v>567</v>
      </c>
      <c r="D10" s="2" t="s">
        <v>298</v>
      </c>
      <c r="E10" s="27" t="s">
        <v>590</v>
      </c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1:22" x14ac:dyDescent="0.25">
      <c r="A11" s="2">
        <v>32</v>
      </c>
      <c r="B11" s="2" t="s">
        <v>184</v>
      </c>
      <c r="C11" s="98" t="s">
        <v>565</v>
      </c>
      <c r="D11" s="2" t="s">
        <v>298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 t="s">
        <v>590</v>
      </c>
      <c r="S11" s="27"/>
      <c r="T11" s="27"/>
      <c r="U11" s="27"/>
      <c r="V11" s="27" t="s">
        <v>590</v>
      </c>
    </row>
    <row r="12" spans="1:22" x14ac:dyDescent="0.25">
      <c r="A12" s="2">
        <v>34</v>
      </c>
      <c r="B12" s="2" t="s">
        <v>187</v>
      </c>
      <c r="C12" s="2" t="s">
        <v>419</v>
      </c>
      <c r="D12" s="2" t="s">
        <v>298</v>
      </c>
      <c r="E12" s="27">
        <v>60</v>
      </c>
      <c r="F12" s="27">
        <v>0</v>
      </c>
      <c r="G12" s="27" t="s">
        <v>590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  <c r="V12" s="27" t="s">
        <v>590</v>
      </c>
    </row>
    <row r="13" spans="1:22" x14ac:dyDescent="0.25">
      <c r="A13" s="2">
        <v>35</v>
      </c>
      <c r="B13" s="27" t="s">
        <v>299</v>
      </c>
      <c r="C13" s="27" t="s">
        <v>300</v>
      </c>
      <c r="D13" s="2" t="s">
        <v>353</v>
      </c>
      <c r="E13" s="27">
        <v>0</v>
      </c>
      <c r="F13" s="27">
        <v>0</v>
      </c>
      <c r="G13" s="27">
        <v>20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f t="shared" si="0"/>
        <v>20</v>
      </c>
    </row>
    <row r="14" spans="1:22" x14ac:dyDescent="0.25">
      <c r="A14" s="2">
        <v>37</v>
      </c>
      <c r="B14" s="2" t="s">
        <v>288</v>
      </c>
      <c r="C14" s="2" t="s">
        <v>289</v>
      </c>
      <c r="D14" s="2" t="s">
        <v>355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f t="shared" si="0"/>
        <v>0</v>
      </c>
    </row>
    <row r="15" spans="1:22" x14ac:dyDescent="0.25">
      <c r="A15" s="2">
        <v>38</v>
      </c>
      <c r="B15" s="2" t="s">
        <v>303</v>
      </c>
      <c r="C15" s="2" t="s">
        <v>304</v>
      </c>
      <c r="D15" s="2" t="s">
        <v>355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f t="shared" si="0"/>
        <v>0</v>
      </c>
    </row>
    <row r="16" spans="1:22" x14ac:dyDescent="0.25">
      <c r="A16" s="2">
        <v>39</v>
      </c>
      <c r="B16" s="2" t="s">
        <v>290</v>
      </c>
      <c r="C16" s="2" t="s">
        <v>425</v>
      </c>
      <c r="D16" s="2" t="s">
        <v>355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 t="s">
        <v>590</v>
      </c>
      <c r="T16" s="27"/>
      <c r="U16" s="27"/>
      <c r="V16" s="27" t="s">
        <v>590</v>
      </c>
    </row>
    <row r="17" spans="1:22" x14ac:dyDescent="0.25">
      <c r="A17" s="2">
        <v>40</v>
      </c>
      <c r="B17" s="2" t="s">
        <v>291</v>
      </c>
      <c r="C17" s="2" t="s">
        <v>292</v>
      </c>
      <c r="D17" s="2" t="s">
        <v>355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f t="shared" si="0"/>
        <v>0</v>
      </c>
    </row>
    <row r="18" spans="1:22" x14ac:dyDescent="0.25">
      <c r="A18" s="2">
        <v>41</v>
      </c>
      <c r="B18" s="27" t="s">
        <v>295</v>
      </c>
      <c r="C18" s="27" t="s">
        <v>296</v>
      </c>
      <c r="D18" s="2" t="s">
        <v>351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f t="shared" si="0"/>
        <v>0</v>
      </c>
    </row>
    <row r="19" spans="1:22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>
        <f t="shared" ref="V19:V50" si="1">SUM(E19:U19)</f>
        <v>0</v>
      </c>
    </row>
    <row r="20" spans="1:22" x14ac:dyDescent="0.25">
      <c r="A20" s="26"/>
      <c r="B20" s="26"/>
      <c r="C20" s="26"/>
      <c r="D20" s="26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>
        <f t="shared" si="1"/>
        <v>0</v>
      </c>
    </row>
    <row r="21" spans="1:22" x14ac:dyDescent="0.25">
      <c r="A21" s="26"/>
      <c r="B21" s="26"/>
      <c r="C21" s="26"/>
      <c r="D21" s="26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>
        <f t="shared" si="1"/>
        <v>0</v>
      </c>
    </row>
    <row r="22" spans="1:22" x14ac:dyDescent="0.25">
      <c r="A22" s="26"/>
      <c r="B22" s="26"/>
      <c r="C22" s="26"/>
      <c r="D22" s="26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>
        <f t="shared" si="1"/>
        <v>0</v>
      </c>
    </row>
    <row r="23" spans="1:22" x14ac:dyDescent="0.25">
      <c r="A23" s="26"/>
      <c r="B23" s="26"/>
      <c r="C23" s="26"/>
      <c r="D23" s="26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>
        <f t="shared" si="1"/>
        <v>0</v>
      </c>
    </row>
    <row r="24" spans="1:22" x14ac:dyDescent="0.25">
      <c r="A24" s="26"/>
      <c r="B24" s="26"/>
      <c r="C24" s="26"/>
      <c r="D24" s="26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>
        <f t="shared" si="1"/>
        <v>0</v>
      </c>
    </row>
    <row r="25" spans="1:22" x14ac:dyDescent="0.25">
      <c r="A25" s="26"/>
      <c r="B25" s="26"/>
      <c r="C25" s="26"/>
      <c r="D25" s="26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>
        <f t="shared" si="1"/>
        <v>0</v>
      </c>
    </row>
    <row r="26" spans="1:22" x14ac:dyDescent="0.25">
      <c r="A26" s="26"/>
      <c r="B26" s="26"/>
      <c r="C26" s="26"/>
      <c r="D26" s="26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>
        <f t="shared" si="1"/>
        <v>0</v>
      </c>
    </row>
    <row r="27" spans="1:22" x14ac:dyDescent="0.25">
      <c r="A27" s="26"/>
      <c r="B27" s="26"/>
      <c r="C27" s="26"/>
      <c r="D27" s="26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>
        <f t="shared" si="1"/>
        <v>0</v>
      </c>
    </row>
    <row r="28" spans="1:22" x14ac:dyDescent="0.25">
      <c r="A28" s="26"/>
      <c r="B28" s="26"/>
      <c r="C28" s="26"/>
      <c r="D28" s="26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>
        <f t="shared" si="1"/>
        <v>0</v>
      </c>
    </row>
    <row r="29" spans="1:22" x14ac:dyDescent="0.25">
      <c r="A29" s="26"/>
      <c r="B29" s="26"/>
      <c r="C29" s="26"/>
      <c r="D29" s="26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>
        <f t="shared" si="1"/>
        <v>0</v>
      </c>
    </row>
    <row r="30" spans="1:22" x14ac:dyDescent="0.25">
      <c r="A30" s="26"/>
      <c r="B30" s="26"/>
      <c r="C30" s="26"/>
      <c r="D30" s="26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>
        <f t="shared" si="1"/>
        <v>0</v>
      </c>
    </row>
    <row r="31" spans="1:22" x14ac:dyDescent="0.25">
      <c r="A31" s="26"/>
      <c r="B31" s="26"/>
      <c r="C31" s="26"/>
      <c r="D31" s="26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>
        <f t="shared" si="1"/>
        <v>0</v>
      </c>
    </row>
    <row r="32" spans="1:22" x14ac:dyDescent="0.25">
      <c r="A32" s="26"/>
      <c r="B32" s="26"/>
      <c r="C32" s="26"/>
      <c r="D32" s="26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>
        <f t="shared" si="1"/>
        <v>0</v>
      </c>
    </row>
    <row r="33" spans="1:22" x14ac:dyDescent="0.25">
      <c r="A33" s="26"/>
      <c r="B33" s="26"/>
      <c r="C33" s="26"/>
      <c r="D33" s="26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>
        <f t="shared" si="1"/>
        <v>0</v>
      </c>
    </row>
    <row r="34" spans="1:22" x14ac:dyDescent="0.25">
      <c r="A34" s="26"/>
      <c r="B34" s="26"/>
      <c r="C34" s="26"/>
      <c r="D34" s="26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>
        <f t="shared" si="1"/>
        <v>0</v>
      </c>
    </row>
    <row r="35" spans="1:22" x14ac:dyDescent="0.25">
      <c r="A35" s="26"/>
      <c r="B35" s="26"/>
      <c r="C35" s="26"/>
      <c r="D35" s="26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>
        <f t="shared" si="1"/>
        <v>0</v>
      </c>
    </row>
    <row r="36" spans="1:22" x14ac:dyDescent="0.25">
      <c r="A36" s="26"/>
      <c r="B36" s="26"/>
      <c r="C36" s="26"/>
      <c r="D36" s="26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>
        <f t="shared" si="1"/>
        <v>0</v>
      </c>
    </row>
    <row r="37" spans="1:22" x14ac:dyDescent="0.25">
      <c r="A37" s="26"/>
      <c r="B37" s="26"/>
      <c r="C37" s="26"/>
      <c r="D37" s="26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>
        <f t="shared" si="1"/>
        <v>0</v>
      </c>
    </row>
    <row r="38" spans="1:22" x14ac:dyDescent="0.25">
      <c r="A38" s="26"/>
      <c r="B38" s="26"/>
      <c r="C38" s="26"/>
      <c r="D38" s="26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>
        <f t="shared" si="1"/>
        <v>0</v>
      </c>
    </row>
    <row r="39" spans="1:22" x14ac:dyDescent="0.25">
      <c r="A39" s="26"/>
      <c r="B39" s="26"/>
      <c r="C39" s="26"/>
      <c r="D39" s="26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>
        <f t="shared" si="1"/>
        <v>0</v>
      </c>
    </row>
    <row r="40" spans="1:22" x14ac:dyDescent="0.25">
      <c r="A40" s="26"/>
      <c r="B40" s="26"/>
      <c r="C40" s="26"/>
      <c r="D40" s="26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>
        <f t="shared" si="1"/>
        <v>0</v>
      </c>
    </row>
    <row r="41" spans="1:22" x14ac:dyDescent="0.25">
      <c r="A41" s="26"/>
      <c r="B41" s="26"/>
      <c r="C41" s="26"/>
      <c r="D41" s="26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>
        <f t="shared" si="1"/>
        <v>0</v>
      </c>
    </row>
    <row r="42" spans="1:22" x14ac:dyDescent="0.25">
      <c r="A42" s="26"/>
      <c r="B42" s="26"/>
      <c r="C42" s="26"/>
      <c r="D42" s="26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>
        <f t="shared" si="1"/>
        <v>0</v>
      </c>
    </row>
    <row r="43" spans="1:22" x14ac:dyDescent="0.25">
      <c r="A43" s="26"/>
      <c r="B43" s="26"/>
      <c r="C43" s="26"/>
      <c r="D43" s="26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>
        <f t="shared" si="1"/>
        <v>0</v>
      </c>
    </row>
    <row r="44" spans="1:22" x14ac:dyDescent="0.25">
      <c r="A44" s="26"/>
      <c r="B44" s="26"/>
      <c r="C44" s="26"/>
      <c r="D44" s="26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>
        <f t="shared" si="1"/>
        <v>0</v>
      </c>
    </row>
    <row r="45" spans="1:22" x14ac:dyDescent="0.25">
      <c r="A45" s="26"/>
      <c r="B45" s="26"/>
      <c r="C45" s="26"/>
      <c r="D45" s="26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>
        <f t="shared" si="1"/>
        <v>0</v>
      </c>
    </row>
    <row r="46" spans="1:22" x14ac:dyDescent="0.25">
      <c r="A46" s="26"/>
      <c r="B46" s="26"/>
      <c r="C46" s="26"/>
      <c r="D46" s="26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>
        <f t="shared" si="1"/>
        <v>0</v>
      </c>
    </row>
    <row r="47" spans="1:22" x14ac:dyDescent="0.25">
      <c r="A47" s="26"/>
      <c r="B47" s="26"/>
      <c r="C47" s="26"/>
      <c r="D47" s="26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>
        <f t="shared" si="1"/>
        <v>0</v>
      </c>
    </row>
    <row r="48" spans="1:22" x14ac:dyDescent="0.25">
      <c r="A48" s="26"/>
      <c r="B48" s="26"/>
      <c r="C48" s="26"/>
      <c r="D48" s="26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>
        <f t="shared" si="1"/>
        <v>0</v>
      </c>
    </row>
    <row r="49" spans="1:22" x14ac:dyDescent="0.25">
      <c r="A49" s="26"/>
      <c r="B49" s="26"/>
      <c r="C49" s="26"/>
      <c r="D49" s="26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>
        <f t="shared" si="1"/>
        <v>0</v>
      </c>
    </row>
    <row r="50" spans="1:22" x14ac:dyDescent="0.25">
      <c r="A50" s="26"/>
      <c r="B50" s="26"/>
      <c r="C50" s="26"/>
      <c r="D50" s="26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>
        <f t="shared" si="1"/>
        <v>0</v>
      </c>
    </row>
    <row r="51" spans="1:22" x14ac:dyDescent="0.25">
      <c r="A51" s="26"/>
      <c r="B51" s="26"/>
      <c r="C51" s="26"/>
      <c r="D51" s="26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>
        <f t="shared" ref="V51:V82" si="2">SUM(E51:U51)</f>
        <v>0</v>
      </c>
    </row>
    <row r="52" spans="1:22" x14ac:dyDescent="0.25">
      <c r="A52" s="26"/>
      <c r="B52" s="26"/>
      <c r="C52" s="26"/>
      <c r="D52" s="26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>
        <f t="shared" si="2"/>
        <v>0</v>
      </c>
    </row>
    <row r="53" spans="1:22" x14ac:dyDescent="0.25">
      <c r="A53" s="26"/>
      <c r="B53" s="26"/>
      <c r="C53" s="26"/>
      <c r="D53" s="26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>
        <f t="shared" si="2"/>
        <v>0</v>
      </c>
    </row>
    <row r="54" spans="1:22" x14ac:dyDescent="0.25">
      <c r="A54" s="26"/>
      <c r="B54" s="26"/>
      <c r="C54" s="26"/>
      <c r="D54" s="26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>
        <f t="shared" si="2"/>
        <v>0</v>
      </c>
    </row>
    <row r="55" spans="1:22" x14ac:dyDescent="0.25">
      <c r="A55" s="26"/>
      <c r="B55" s="26"/>
      <c r="C55" s="26"/>
      <c r="D55" s="26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>
        <f t="shared" si="2"/>
        <v>0</v>
      </c>
    </row>
    <row r="56" spans="1:22" x14ac:dyDescent="0.25">
      <c r="A56" s="26"/>
      <c r="B56" s="26"/>
      <c r="C56" s="26"/>
      <c r="D56" s="26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>
        <f t="shared" si="2"/>
        <v>0</v>
      </c>
    </row>
    <row r="57" spans="1:22" x14ac:dyDescent="0.25">
      <c r="A57" s="26"/>
      <c r="B57" s="26"/>
      <c r="C57" s="26"/>
      <c r="D57" s="26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>
        <f t="shared" si="2"/>
        <v>0</v>
      </c>
    </row>
    <row r="58" spans="1:22" x14ac:dyDescent="0.25">
      <c r="A58" s="26"/>
      <c r="B58" s="26"/>
      <c r="C58" s="26"/>
      <c r="D58" s="26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>
        <f t="shared" si="2"/>
        <v>0</v>
      </c>
    </row>
    <row r="59" spans="1:22" x14ac:dyDescent="0.25">
      <c r="A59" s="26"/>
      <c r="B59" s="26"/>
      <c r="C59" s="26"/>
      <c r="D59" s="26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>
        <f t="shared" si="2"/>
        <v>0</v>
      </c>
    </row>
    <row r="60" spans="1:22" x14ac:dyDescent="0.25">
      <c r="A60" s="26"/>
      <c r="B60" s="26"/>
      <c r="C60" s="26"/>
      <c r="D60" s="26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>
        <f t="shared" si="2"/>
        <v>0</v>
      </c>
    </row>
    <row r="61" spans="1:22" x14ac:dyDescent="0.25">
      <c r="A61" s="26"/>
      <c r="B61" s="26"/>
      <c r="C61" s="26"/>
      <c r="D61" s="26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>
        <f t="shared" si="2"/>
        <v>0</v>
      </c>
    </row>
    <row r="62" spans="1:22" x14ac:dyDescent="0.25">
      <c r="A62" s="26"/>
      <c r="B62" s="26"/>
      <c r="C62" s="26"/>
      <c r="D62" s="26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>
        <f t="shared" si="2"/>
        <v>0</v>
      </c>
    </row>
    <row r="63" spans="1:22" x14ac:dyDescent="0.25">
      <c r="A63" s="26"/>
      <c r="B63" s="26"/>
      <c r="C63" s="26"/>
      <c r="D63" s="26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>
        <f t="shared" si="2"/>
        <v>0</v>
      </c>
    </row>
    <row r="64" spans="1:22" x14ac:dyDescent="0.25">
      <c r="A64" s="26"/>
      <c r="B64" s="26"/>
      <c r="C64" s="26"/>
      <c r="D64" s="26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>
        <f t="shared" si="2"/>
        <v>0</v>
      </c>
    </row>
    <row r="65" spans="1:22" x14ac:dyDescent="0.25">
      <c r="A65" s="26"/>
      <c r="B65" s="26"/>
      <c r="C65" s="26"/>
      <c r="D65" s="26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>
        <f t="shared" si="2"/>
        <v>0</v>
      </c>
    </row>
    <row r="66" spans="1:22" x14ac:dyDescent="0.25">
      <c r="A66" s="26"/>
      <c r="B66" s="26"/>
      <c r="C66" s="26"/>
      <c r="D66" s="26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>
        <f t="shared" si="2"/>
        <v>0</v>
      </c>
    </row>
    <row r="67" spans="1:22" x14ac:dyDescent="0.25">
      <c r="A67" s="26"/>
      <c r="B67" s="26"/>
      <c r="C67" s="26"/>
      <c r="D67" s="26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>
        <f t="shared" si="2"/>
        <v>0</v>
      </c>
    </row>
    <row r="68" spans="1:22" x14ac:dyDescent="0.25">
      <c r="A68" s="26"/>
      <c r="B68" s="26"/>
      <c r="C68" s="26"/>
      <c r="D68" s="26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>
        <f t="shared" si="2"/>
        <v>0</v>
      </c>
    </row>
    <row r="69" spans="1:22" x14ac:dyDescent="0.25">
      <c r="A69" s="26"/>
      <c r="B69" s="26"/>
      <c r="C69" s="26"/>
      <c r="D69" s="26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>
        <f t="shared" si="2"/>
        <v>0</v>
      </c>
    </row>
    <row r="70" spans="1:22" x14ac:dyDescent="0.25">
      <c r="A70" s="26"/>
      <c r="B70" s="26"/>
      <c r="C70" s="26"/>
      <c r="D70" s="26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>
        <f t="shared" si="2"/>
        <v>0</v>
      </c>
    </row>
    <row r="71" spans="1:22" x14ac:dyDescent="0.25">
      <c r="A71" s="26"/>
      <c r="B71" s="26"/>
      <c r="C71" s="26"/>
      <c r="D71" s="26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>
        <f t="shared" si="2"/>
        <v>0</v>
      </c>
    </row>
    <row r="72" spans="1:22" x14ac:dyDescent="0.25">
      <c r="A72" s="26"/>
      <c r="B72" s="26"/>
      <c r="C72" s="26"/>
      <c r="D72" s="26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>
        <f t="shared" si="2"/>
        <v>0</v>
      </c>
    </row>
    <row r="73" spans="1:22" x14ac:dyDescent="0.25">
      <c r="A73" s="26"/>
      <c r="B73" s="26"/>
      <c r="C73" s="26"/>
      <c r="D73" s="26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>
        <f t="shared" si="2"/>
        <v>0</v>
      </c>
    </row>
    <row r="74" spans="1:22" x14ac:dyDescent="0.25">
      <c r="A74" s="26"/>
      <c r="B74" s="26"/>
      <c r="C74" s="26"/>
      <c r="D74" s="26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>
        <f t="shared" si="2"/>
        <v>0</v>
      </c>
    </row>
    <row r="75" spans="1:22" x14ac:dyDescent="0.25">
      <c r="A75" s="26"/>
      <c r="B75" s="26"/>
      <c r="C75" s="26"/>
      <c r="D75" s="26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>
        <f t="shared" si="2"/>
        <v>0</v>
      </c>
    </row>
    <row r="76" spans="1:22" x14ac:dyDescent="0.25">
      <c r="A76" s="26"/>
      <c r="B76" s="26"/>
      <c r="C76" s="26"/>
      <c r="D76" s="26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>
        <f t="shared" si="2"/>
        <v>0</v>
      </c>
    </row>
    <row r="77" spans="1:22" x14ac:dyDescent="0.25">
      <c r="A77" s="26"/>
      <c r="B77" s="26"/>
      <c r="C77" s="26"/>
      <c r="D77" s="26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>
        <f t="shared" si="2"/>
        <v>0</v>
      </c>
    </row>
    <row r="78" spans="1:22" x14ac:dyDescent="0.25">
      <c r="A78" s="26"/>
      <c r="B78" s="26"/>
      <c r="C78" s="26"/>
      <c r="D78" s="26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>
        <f t="shared" si="2"/>
        <v>0</v>
      </c>
    </row>
    <row r="79" spans="1:22" x14ac:dyDescent="0.25">
      <c r="A79" s="26"/>
      <c r="B79" s="26"/>
      <c r="C79" s="26"/>
      <c r="D79" s="26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>
        <f t="shared" si="2"/>
        <v>0</v>
      </c>
    </row>
    <row r="80" spans="1:22" x14ac:dyDescent="0.25">
      <c r="A80" s="26"/>
      <c r="B80" s="26"/>
      <c r="C80" s="26"/>
      <c r="D80" s="26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>
        <f t="shared" si="2"/>
        <v>0</v>
      </c>
    </row>
    <row r="81" spans="1:22" x14ac:dyDescent="0.25">
      <c r="A81" s="26"/>
      <c r="B81" s="26"/>
      <c r="C81" s="26"/>
      <c r="D81" s="26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>
        <f t="shared" si="2"/>
        <v>0</v>
      </c>
    </row>
    <row r="82" spans="1:22" x14ac:dyDescent="0.25">
      <c r="A82" s="26"/>
      <c r="B82" s="26"/>
      <c r="C82" s="26"/>
      <c r="D82" s="26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>
        <f t="shared" si="2"/>
        <v>0</v>
      </c>
    </row>
    <row r="83" spans="1:22" x14ac:dyDescent="0.25">
      <c r="A83" s="26"/>
      <c r="B83" s="26"/>
      <c r="C83" s="26"/>
      <c r="D83" s="26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>
        <f t="shared" ref="V83:V97" si="3">SUM(E83:U83)</f>
        <v>0</v>
      </c>
    </row>
    <row r="84" spans="1:22" x14ac:dyDescent="0.25">
      <c r="A84" s="26"/>
      <c r="B84" s="26"/>
      <c r="C84" s="26"/>
      <c r="D84" s="26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>
        <f t="shared" si="3"/>
        <v>0</v>
      </c>
    </row>
    <row r="85" spans="1:22" x14ac:dyDescent="0.25">
      <c r="A85" s="26"/>
      <c r="B85" s="26"/>
      <c r="C85" s="26"/>
      <c r="D85" s="26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>
        <f t="shared" si="3"/>
        <v>0</v>
      </c>
    </row>
    <row r="86" spans="1:22" x14ac:dyDescent="0.25">
      <c r="A86" s="26"/>
      <c r="B86" s="26"/>
      <c r="C86" s="26"/>
      <c r="D86" s="26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>
        <f t="shared" si="3"/>
        <v>0</v>
      </c>
    </row>
    <row r="87" spans="1:22" x14ac:dyDescent="0.25">
      <c r="A87" s="26"/>
      <c r="B87" s="26"/>
      <c r="C87" s="26"/>
      <c r="D87" s="26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>
        <f t="shared" si="3"/>
        <v>0</v>
      </c>
    </row>
    <row r="88" spans="1:22" x14ac:dyDescent="0.25">
      <c r="A88" s="26"/>
      <c r="B88" s="26"/>
      <c r="C88" s="26"/>
      <c r="D88" s="26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>
        <f t="shared" si="3"/>
        <v>0</v>
      </c>
    </row>
    <row r="89" spans="1:22" x14ac:dyDescent="0.25">
      <c r="A89" s="26"/>
      <c r="B89" s="26"/>
      <c r="C89" s="26"/>
      <c r="D89" s="26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>
        <f t="shared" si="3"/>
        <v>0</v>
      </c>
    </row>
    <row r="90" spans="1:22" x14ac:dyDescent="0.25">
      <c r="A90" s="26"/>
      <c r="B90" s="26"/>
      <c r="C90" s="26"/>
      <c r="D90" s="26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>
        <f t="shared" si="3"/>
        <v>0</v>
      </c>
    </row>
    <row r="91" spans="1:22" x14ac:dyDescent="0.25">
      <c r="A91" s="26"/>
      <c r="B91" s="26"/>
      <c r="C91" s="26"/>
      <c r="D91" s="26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>
        <f t="shared" si="3"/>
        <v>0</v>
      </c>
    </row>
    <row r="92" spans="1:22" x14ac:dyDescent="0.25">
      <c r="A92" s="26"/>
      <c r="B92" s="26"/>
      <c r="C92" s="26"/>
      <c r="D92" s="26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>
        <f t="shared" si="3"/>
        <v>0</v>
      </c>
    </row>
    <row r="93" spans="1:22" x14ac:dyDescent="0.25">
      <c r="A93" s="26"/>
      <c r="B93" s="26"/>
      <c r="C93" s="26"/>
      <c r="D93" s="26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>
        <f t="shared" si="3"/>
        <v>0</v>
      </c>
    </row>
    <row r="94" spans="1:22" x14ac:dyDescent="0.25">
      <c r="A94" s="26"/>
      <c r="B94" s="26"/>
      <c r="C94" s="26"/>
      <c r="D94" s="26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>
        <f t="shared" si="3"/>
        <v>0</v>
      </c>
    </row>
    <row r="95" spans="1:22" x14ac:dyDescent="0.25">
      <c r="A95" s="26"/>
      <c r="B95" s="26"/>
      <c r="C95" s="26"/>
      <c r="D95" s="26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>
        <f t="shared" si="3"/>
        <v>0</v>
      </c>
    </row>
    <row r="96" spans="1:22" x14ac:dyDescent="0.25">
      <c r="A96" s="26"/>
      <c r="B96" s="26"/>
      <c r="C96" s="26"/>
      <c r="D96" s="26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>
        <f t="shared" si="3"/>
        <v>0</v>
      </c>
    </row>
    <row r="97" spans="1:22" x14ac:dyDescent="0.25">
      <c r="A97" s="26"/>
      <c r="B97" s="26"/>
      <c r="C97" s="26"/>
      <c r="D97" s="26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>
        <f t="shared" si="3"/>
        <v>0</v>
      </c>
    </row>
    <row r="98" spans="1:22" x14ac:dyDescent="0.25">
      <c r="A98" s="26"/>
      <c r="B98" s="26"/>
      <c r="C98" s="26"/>
      <c r="D98" s="26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</row>
    <row r="99" spans="1:22" x14ac:dyDescent="0.25">
      <c r="A99" s="26"/>
      <c r="B99" s="26"/>
      <c r="C99" s="26"/>
      <c r="D99" s="26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</row>
    <row r="100" spans="1:22" x14ac:dyDescent="0.25">
      <c r="A100" s="26"/>
      <c r="B100" s="26"/>
      <c r="C100" s="26"/>
      <c r="D100" s="26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</row>
    <row r="101" spans="1:22" x14ac:dyDescent="0.25">
      <c r="A101" s="26"/>
      <c r="B101" s="26"/>
      <c r="C101" s="26"/>
      <c r="D101" s="26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</row>
  </sheetData>
  <sortState ref="A3:Y18">
    <sortCondition ref="A3:A18"/>
  </sortState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M65"/>
  <sheetViews>
    <sheetView topLeftCell="A22" zoomScaleNormal="100" workbookViewId="0">
      <selection activeCell="K27" sqref="K27"/>
    </sheetView>
  </sheetViews>
  <sheetFormatPr defaultColWidth="9.140625" defaultRowHeight="15" x14ac:dyDescent="0.25"/>
  <cols>
    <col min="1" max="1" width="5.140625" style="6" customWidth="1"/>
    <col min="2" max="2" width="15.28515625" style="131" bestFit="1" customWidth="1"/>
    <col min="3" max="3" width="20.7109375" style="131" bestFit="1" customWidth="1"/>
    <col min="4" max="4" width="16.5703125" style="6" bestFit="1" customWidth="1"/>
    <col min="5" max="5" width="8.7109375" style="36" customWidth="1"/>
    <col min="6" max="13" width="8.7109375" style="6" customWidth="1"/>
    <col min="14" max="16384" width="9.140625" style="6"/>
  </cols>
  <sheetData>
    <row r="1" spans="1:13" ht="28.5" x14ac:dyDescent="0.45">
      <c r="A1" s="174" t="s">
        <v>500</v>
      </c>
      <c r="B1" s="175"/>
      <c r="C1" s="120"/>
      <c r="D1" s="88"/>
      <c r="E1" s="89"/>
      <c r="F1" s="88"/>
      <c r="G1" s="88"/>
      <c r="H1" s="88"/>
      <c r="I1" s="88"/>
      <c r="J1" s="88"/>
      <c r="K1" s="88"/>
      <c r="L1" s="88"/>
      <c r="M1" s="90"/>
    </row>
    <row r="2" spans="1:13" s="130" customFormat="1" ht="30" x14ac:dyDescent="0.25">
      <c r="A2" s="135" t="s">
        <v>547</v>
      </c>
      <c r="B2" s="104" t="s">
        <v>1</v>
      </c>
      <c r="C2" s="104" t="s">
        <v>2</v>
      </c>
      <c r="D2" s="29" t="s">
        <v>3</v>
      </c>
      <c r="E2" s="35" t="s">
        <v>4</v>
      </c>
      <c r="F2" s="29" t="s">
        <v>5</v>
      </c>
      <c r="G2" s="29" t="s">
        <v>12</v>
      </c>
      <c r="H2" s="29" t="s">
        <v>13</v>
      </c>
      <c r="I2" s="29" t="s">
        <v>6</v>
      </c>
      <c r="J2" s="29" t="s">
        <v>7</v>
      </c>
      <c r="K2" s="29" t="s">
        <v>14</v>
      </c>
      <c r="L2" s="29" t="s">
        <v>8</v>
      </c>
      <c r="M2" s="136" t="s">
        <v>9</v>
      </c>
    </row>
    <row r="3" spans="1:13" x14ac:dyDescent="0.25">
      <c r="A3" s="67">
        <v>90</v>
      </c>
      <c r="B3" s="105" t="s">
        <v>123</v>
      </c>
      <c r="C3" s="105" t="s">
        <v>124</v>
      </c>
      <c r="D3" s="27" t="s">
        <v>314</v>
      </c>
      <c r="E3" s="30">
        <v>39</v>
      </c>
      <c r="F3" s="27">
        <v>4</v>
      </c>
      <c r="G3" s="27">
        <v>0</v>
      </c>
      <c r="H3" s="27">
        <f t="shared" ref="H3:H15" si="0">F3+G3</f>
        <v>4</v>
      </c>
      <c r="I3" s="27">
        <f>'Snr 80 XC Record'!V3</f>
        <v>0</v>
      </c>
      <c r="J3" s="27">
        <v>0.8</v>
      </c>
      <c r="K3" s="27">
        <f t="shared" ref="K3:K10" si="1">I3+J3</f>
        <v>0.8</v>
      </c>
      <c r="L3" s="27">
        <f t="shared" ref="L3:L10" si="2">E3+H3+K3</f>
        <v>43.8</v>
      </c>
      <c r="M3" s="66" t="s">
        <v>598</v>
      </c>
    </row>
    <row r="4" spans="1:13" x14ac:dyDescent="0.25">
      <c r="A4" s="67">
        <v>92</v>
      </c>
      <c r="B4" s="105" t="s">
        <v>125</v>
      </c>
      <c r="C4" s="105" t="s">
        <v>126</v>
      </c>
      <c r="D4" s="27" t="s">
        <v>314</v>
      </c>
      <c r="E4" s="30">
        <v>37</v>
      </c>
      <c r="F4" s="27">
        <v>0</v>
      </c>
      <c r="G4" s="27">
        <v>0</v>
      </c>
      <c r="H4" s="27">
        <f t="shared" si="0"/>
        <v>0</v>
      </c>
      <c r="I4" s="27">
        <f>'Snr 80 XC Record'!V5</f>
        <v>40</v>
      </c>
      <c r="J4" s="27">
        <v>46</v>
      </c>
      <c r="K4" s="27">
        <f t="shared" si="1"/>
        <v>86</v>
      </c>
      <c r="L4" s="27">
        <f t="shared" si="2"/>
        <v>123</v>
      </c>
      <c r="M4" s="66" t="s">
        <v>606</v>
      </c>
    </row>
    <row r="5" spans="1:13" x14ac:dyDescent="0.25">
      <c r="A5" s="67">
        <v>94</v>
      </c>
      <c r="B5" s="105" t="s">
        <v>556</v>
      </c>
      <c r="C5" s="105" t="s">
        <v>557</v>
      </c>
      <c r="D5" s="27" t="s">
        <v>312</v>
      </c>
      <c r="E5" s="30">
        <v>40</v>
      </c>
      <c r="F5" s="27">
        <v>0</v>
      </c>
      <c r="G5" s="27">
        <v>0</v>
      </c>
      <c r="H5" s="27">
        <f t="shared" si="0"/>
        <v>0</v>
      </c>
      <c r="I5" s="27">
        <f>'Snr 80 XC Record'!V7</f>
        <v>80</v>
      </c>
      <c r="J5" s="27">
        <v>37.200000000000003</v>
      </c>
      <c r="K5" s="27">
        <f t="shared" si="1"/>
        <v>117.2</v>
      </c>
      <c r="L5" s="27">
        <f t="shared" si="2"/>
        <v>157.19999999999999</v>
      </c>
      <c r="M5" s="66" t="s">
        <v>614</v>
      </c>
    </row>
    <row r="6" spans="1:13" x14ac:dyDescent="0.25">
      <c r="A6" s="67">
        <v>96</v>
      </c>
      <c r="B6" s="105" t="s">
        <v>558</v>
      </c>
      <c r="C6" s="105" t="s">
        <v>559</v>
      </c>
      <c r="D6" s="27" t="s">
        <v>312</v>
      </c>
      <c r="E6" s="30">
        <v>26</v>
      </c>
      <c r="F6" s="27">
        <v>0</v>
      </c>
      <c r="G6" s="27">
        <v>2</v>
      </c>
      <c r="H6" s="27">
        <f t="shared" si="0"/>
        <v>2</v>
      </c>
      <c r="I6" s="27">
        <f>'Snr 80 XC Record'!V9</f>
        <v>0</v>
      </c>
      <c r="J6" s="27">
        <v>0.8</v>
      </c>
      <c r="K6" s="27">
        <f t="shared" si="1"/>
        <v>0.8</v>
      </c>
      <c r="L6" s="27">
        <f t="shared" si="2"/>
        <v>28.8</v>
      </c>
      <c r="M6" s="66" t="s">
        <v>593</v>
      </c>
    </row>
    <row r="7" spans="1:13" x14ac:dyDescent="0.25">
      <c r="A7" s="67">
        <v>98</v>
      </c>
      <c r="B7" s="105" t="s">
        <v>250</v>
      </c>
      <c r="C7" s="105" t="s">
        <v>251</v>
      </c>
      <c r="D7" s="27" t="s">
        <v>317</v>
      </c>
      <c r="E7" s="30">
        <v>37</v>
      </c>
      <c r="F7" s="27">
        <v>4</v>
      </c>
      <c r="G7" s="27">
        <v>0</v>
      </c>
      <c r="H7" s="27">
        <f t="shared" si="0"/>
        <v>4</v>
      </c>
      <c r="I7" s="27">
        <f>'Snr 80 XC Record'!V11</f>
        <v>80</v>
      </c>
      <c r="J7" s="27">
        <v>19.600000000000001</v>
      </c>
      <c r="K7" s="27">
        <f t="shared" si="1"/>
        <v>99.6</v>
      </c>
      <c r="L7" s="27">
        <f t="shared" si="2"/>
        <v>140.6</v>
      </c>
      <c r="M7" s="66" t="s">
        <v>613</v>
      </c>
    </row>
    <row r="8" spans="1:13" x14ac:dyDescent="0.25">
      <c r="A8" s="67">
        <v>100</v>
      </c>
      <c r="B8" s="108" t="s">
        <v>268</v>
      </c>
      <c r="C8" s="108"/>
      <c r="D8" s="27" t="s">
        <v>317</v>
      </c>
      <c r="E8" s="30">
        <v>36</v>
      </c>
      <c r="F8" s="27">
        <v>0</v>
      </c>
      <c r="G8" s="27">
        <v>0</v>
      </c>
      <c r="H8" s="27">
        <f t="shared" si="0"/>
        <v>0</v>
      </c>
      <c r="I8" s="27">
        <f>'Snr 80 XC Record'!V13</f>
        <v>0</v>
      </c>
      <c r="J8" s="27">
        <v>2</v>
      </c>
      <c r="K8" s="27">
        <f t="shared" si="1"/>
        <v>2</v>
      </c>
      <c r="L8" s="27">
        <f t="shared" si="2"/>
        <v>38</v>
      </c>
      <c r="M8" s="66" t="s">
        <v>594</v>
      </c>
    </row>
    <row r="9" spans="1:13" x14ac:dyDescent="0.25">
      <c r="A9" s="67">
        <v>102</v>
      </c>
      <c r="B9" s="105" t="s">
        <v>623</v>
      </c>
      <c r="C9" s="105" t="s">
        <v>253</v>
      </c>
      <c r="D9" s="27" t="s">
        <v>318</v>
      </c>
      <c r="E9" s="30">
        <v>38</v>
      </c>
      <c r="F9" s="27">
        <v>0</v>
      </c>
      <c r="G9" s="27">
        <v>0</v>
      </c>
      <c r="H9" s="27">
        <f t="shared" si="0"/>
        <v>0</v>
      </c>
      <c r="I9" s="27">
        <f>'Snr 80 XC Record'!V15</f>
        <v>0</v>
      </c>
      <c r="J9" s="27">
        <v>16</v>
      </c>
      <c r="K9" s="27">
        <f t="shared" si="1"/>
        <v>16</v>
      </c>
      <c r="L9" s="27">
        <f t="shared" si="2"/>
        <v>54</v>
      </c>
      <c r="M9" s="66" t="s">
        <v>603</v>
      </c>
    </row>
    <row r="10" spans="1:13" x14ac:dyDescent="0.25">
      <c r="A10" s="67">
        <v>104</v>
      </c>
      <c r="B10" s="105" t="s">
        <v>268</v>
      </c>
      <c r="C10" s="105" t="s">
        <v>269</v>
      </c>
      <c r="D10" s="27" t="s">
        <v>318</v>
      </c>
      <c r="E10" s="30">
        <v>38</v>
      </c>
      <c r="F10" s="27">
        <v>8</v>
      </c>
      <c r="G10" s="27">
        <v>0</v>
      </c>
      <c r="H10" s="27">
        <f t="shared" si="0"/>
        <v>8</v>
      </c>
      <c r="I10" s="27">
        <f>'Snr 80 XC Record'!V17</f>
        <v>0</v>
      </c>
      <c r="J10" s="27">
        <v>5.2</v>
      </c>
      <c r="K10" s="27">
        <f t="shared" si="1"/>
        <v>5.2</v>
      </c>
      <c r="L10" s="27">
        <f t="shared" si="2"/>
        <v>51.2</v>
      </c>
      <c r="M10" s="66" t="s">
        <v>602</v>
      </c>
    </row>
    <row r="11" spans="1:13" x14ac:dyDescent="0.25">
      <c r="A11" s="67">
        <v>106</v>
      </c>
      <c r="B11" s="105" t="s">
        <v>198</v>
      </c>
      <c r="C11" s="105" t="s">
        <v>199</v>
      </c>
      <c r="D11" s="27" t="s">
        <v>315</v>
      </c>
      <c r="E11" s="30">
        <v>36</v>
      </c>
      <c r="F11" s="27">
        <v>4</v>
      </c>
      <c r="G11" s="27">
        <v>0</v>
      </c>
      <c r="H11" s="27">
        <f t="shared" si="0"/>
        <v>4</v>
      </c>
      <c r="I11" s="27" t="str">
        <f>'Snr 80 XC Record'!V19</f>
        <v>Elim</v>
      </c>
      <c r="J11" s="133"/>
      <c r="K11" s="133"/>
      <c r="L11" s="133"/>
      <c r="M11" s="66"/>
    </row>
    <row r="12" spans="1:13" x14ac:dyDescent="0.25">
      <c r="A12" s="67">
        <v>108</v>
      </c>
      <c r="B12" s="105" t="s">
        <v>200</v>
      </c>
      <c r="C12" s="105" t="s">
        <v>201</v>
      </c>
      <c r="D12" s="27" t="s">
        <v>315</v>
      </c>
      <c r="E12" s="30">
        <v>46</v>
      </c>
      <c r="F12" s="27">
        <v>8</v>
      </c>
      <c r="G12" s="27">
        <v>11</v>
      </c>
      <c r="H12" s="27">
        <f t="shared" si="0"/>
        <v>19</v>
      </c>
      <c r="I12" s="27">
        <f>'Snr 80 XC Record'!V21</f>
        <v>0</v>
      </c>
      <c r="J12" s="27">
        <v>18.399999999999999</v>
      </c>
      <c r="K12" s="27">
        <f>I12+J12</f>
        <v>18.399999999999999</v>
      </c>
      <c r="L12" s="27">
        <f>E12+H12+K12</f>
        <v>83.4</v>
      </c>
      <c r="M12" s="66" t="s">
        <v>605</v>
      </c>
    </row>
    <row r="13" spans="1:13" x14ac:dyDescent="0.25">
      <c r="A13" s="67">
        <v>110</v>
      </c>
      <c r="B13" s="105" t="s">
        <v>228</v>
      </c>
      <c r="C13" s="105" t="s">
        <v>229</v>
      </c>
      <c r="D13" s="27" t="s">
        <v>316</v>
      </c>
      <c r="E13" s="30">
        <v>27</v>
      </c>
      <c r="F13" s="27">
        <v>8</v>
      </c>
      <c r="G13" s="27">
        <v>0</v>
      </c>
      <c r="H13" s="27">
        <f t="shared" si="0"/>
        <v>8</v>
      </c>
      <c r="I13" s="27" t="str">
        <f>'Snr 80 XC Record'!V23</f>
        <v>Elim</v>
      </c>
      <c r="J13" s="133"/>
      <c r="K13" s="133"/>
      <c r="L13" s="133"/>
      <c r="M13" s="66"/>
    </row>
    <row r="14" spans="1:13" x14ac:dyDescent="0.25">
      <c r="A14" s="67">
        <v>112</v>
      </c>
      <c r="B14" s="105" t="s">
        <v>230</v>
      </c>
      <c r="C14" s="105" t="s">
        <v>231</v>
      </c>
      <c r="D14" s="27" t="s">
        <v>316</v>
      </c>
      <c r="E14" s="30">
        <v>26</v>
      </c>
      <c r="F14" s="27">
        <v>4</v>
      </c>
      <c r="G14" s="27">
        <v>0</v>
      </c>
      <c r="H14" s="27">
        <f t="shared" si="0"/>
        <v>4</v>
      </c>
      <c r="I14" s="27">
        <f>'Snr 80 XC Record'!V25</f>
        <v>20</v>
      </c>
      <c r="J14" s="27">
        <v>0</v>
      </c>
      <c r="K14" s="27">
        <f>I14+J14</f>
        <v>20</v>
      </c>
      <c r="L14" s="27">
        <f>E14+H14+K14</f>
        <v>50</v>
      </c>
      <c r="M14" s="66" t="s">
        <v>600</v>
      </c>
    </row>
    <row r="15" spans="1:13" x14ac:dyDescent="0.25">
      <c r="A15" s="67">
        <v>114</v>
      </c>
      <c r="B15" s="105" t="s">
        <v>332</v>
      </c>
      <c r="C15" s="105" t="s">
        <v>331</v>
      </c>
      <c r="D15" s="27" t="s">
        <v>353</v>
      </c>
      <c r="E15" s="30">
        <v>34</v>
      </c>
      <c r="F15" s="27">
        <v>0</v>
      </c>
      <c r="G15" s="27">
        <v>0</v>
      </c>
      <c r="H15" s="27">
        <f t="shared" si="0"/>
        <v>0</v>
      </c>
      <c r="I15" s="27" t="str">
        <f>'Snr 80 XC Record'!V27</f>
        <v>Elim</v>
      </c>
      <c r="J15" s="133"/>
      <c r="K15" s="133"/>
      <c r="L15" s="133"/>
      <c r="M15" s="66"/>
    </row>
    <row r="16" spans="1:13" x14ac:dyDescent="0.25">
      <c r="A16" s="67">
        <v>116</v>
      </c>
      <c r="B16" s="105" t="s">
        <v>274</v>
      </c>
      <c r="C16" s="105" t="s">
        <v>275</v>
      </c>
      <c r="D16" s="27" t="s">
        <v>319</v>
      </c>
      <c r="E16" s="30" t="s">
        <v>592</v>
      </c>
      <c r="F16" s="133"/>
      <c r="G16" s="133"/>
      <c r="H16" s="133"/>
      <c r="I16" s="133"/>
      <c r="J16" s="133"/>
      <c r="K16" s="133"/>
      <c r="L16" s="133"/>
      <c r="M16" s="66"/>
    </row>
    <row r="17" spans="1:13" x14ac:dyDescent="0.25">
      <c r="A17" s="67">
        <v>118</v>
      </c>
      <c r="B17" s="105" t="s">
        <v>276</v>
      </c>
      <c r="C17" s="105" t="s">
        <v>277</v>
      </c>
      <c r="D17" s="27" t="s">
        <v>319</v>
      </c>
      <c r="E17" s="30">
        <v>47</v>
      </c>
      <c r="F17" s="27">
        <v>12</v>
      </c>
      <c r="G17" s="27">
        <v>1</v>
      </c>
      <c r="H17" s="27">
        <f>F17+G17</f>
        <v>13</v>
      </c>
      <c r="I17" s="27">
        <f>'Snr 80 XC Record'!V31</f>
        <v>0</v>
      </c>
      <c r="J17" s="27">
        <v>2.8</v>
      </c>
      <c r="K17" s="27">
        <f>I17+J17</f>
        <v>2.8</v>
      </c>
      <c r="L17" s="27">
        <f>E17+H17+K17</f>
        <v>62.8</v>
      </c>
      <c r="M17" s="66" t="s">
        <v>604</v>
      </c>
    </row>
    <row r="18" spans="1:13" x14ac:dyDescent="0.25">
      <c r="A18" s="67">
        <v>120</v>
      </c>
      <c r="B18" s="105" t="s">
        <v>514</v>
      </c>
      <c r="C18" s="105" t="s">
        <v>571</v>
      </c>
      <c r="D18" s="27" t="s">
        <v>354</v>
      </c>
      <c r="E18" s="30">
        <v>39</v>
      </c>
      <c r="F18" s="27">
        <v>4</v>
      </c>
      <c r="G18" s="27">
        <v>0</v>
      </c>
      <c r="H18" s="27">
        <f>F18+G18</f>
        <v>4</v>
      </c>
      <c r="I18" s="27">
        <f>'Snr 80 XC Record'!V33</f>
        <v>0</v>
      </c>
      <c r="J18" s="27">
        <v>0</v>
      </c>
      <c r="K18" s="27">
        <f>I18+J18</f>
        <v>0</v>
      </c>
      <c r="L18" s="27">
        <f>E18+H18+K18</f>
        <v>43</v>
      </c>
      <c r="M18" s="66" t="s">
        <v>595</v>
      </c>
    </row>
    <row r="19" spans="1:13" x14ac:dyDescent="0.25">
      <c r="A19" s="67">
        <v>122</v>
      </c>
      <c r="B19" s="105" t="s">
        <v>141</v>
      </c>
      <c r="C19" s="105" t="s">
        <v>142</v>
      </c>
      <c r="D19" s="27" t="s">
        <v>357</v>
      </c>
      <c r="E19" s="30">
        <v>29</v>
      </c>
      <c r="F19" s="27">
        <v>0</v>
      </c>
      <c r="G19" s="27">
        <v>0</v>
      </c>
      <c r="H19" s="27">
        <f>F19+G19</f>
        <v>0</v>
      </c>
      <c r="I19" s="27">
        <f>'Snr 80 XC Record'!V35</f>
        <v>0</v>
      </c>
      <c r="J19" s="27">
        <v>20.399999999999999</v>
      </c>
      <c r="K19" s="27">
        <f>I19+J19</f>
        <v>20.399999999999999</v>
      </c>
      <c r="L19" s="27">
        <f>E19+H19+K19</f>
        <v>49.4</v>
      </c>
      <c r="M19" s="66" t="s">
        <v>599</v>
      </c>
    </row>
    <row r="20" spans="1:13" x14ac:dyDescent="0.25">
      <c r="A20" s="67">
        <v>124</v>
      </c>
      <c r="B20" s="105" t="s">
        <v>143</v>
      </c>
      <c r="C20" s="105" t="s">
        <v>144</v>
      </c>
      <c r="D20" s="27" t="s">
        <v>357</v>
      </c>
      <c r="E20" s="30">
        <v>34</v>
      </c>
      <c r="F20" s="27">
        <v>20</v>
      </c>
      <c r="G20" s="27">
        <v>5</v>
      </c>
      <c r="H20" s="27">
        <f>F20+G20</f>
        <v>25</v>
      </c>
      <c r="I20" s="27">
        <f>'Snr 80 XC Record'!V37</f>
        <v>40</v>
      </c>
      <c r="J20" s="27">
        <v>30.4</v>
      </c>
      <c r="K20" s="27">
        <f>I20+J20</f>
        <v>70.400000000000006</v>
      </c>
      <c r="L20" s="27">
        <f>E20+H20+K20</f>
        <v>129.4</v>
      </c>
      <c r="M20" s="66" t="s">
        <v>612</v>
      </c>
    </row>
    <row r="21" spans="1:13" x14ac:dyDescent="0.25">
      <c r="A21" s="67">
        <v>126</v>
      </c>
      <c r="B21" s="105" t="s">
        <v>149</v>
      </c>
      <c r="C21" s="105" t="s">
        <v>150</v>
      </c>
      <c r="D21" s="27" t="s">
        <v>358</v>
      </c>
      <c r="E21" s="30">
        <v>33</v>
      </c>
      <c r="F21" s="27">
        <v>4</v>
      </c>
      <c r="G21" s="27">
        <v>0</v>
      </c>
      <c r="H21" s="27">
        <f>F21+G21</f>
        <v>4</v>
      </c>
      <c r="I21" s="27">
        <f>'Snr 80 XC Record'!V39</f>
        <v>0</v>
      </c>
      <c r="J21" s="27">
        <v>13.6</v>
      </c>
      <c r="K21" s="27">
        <f>I21+J21</f>
        <v>13.6</v>
      </c>
      <c r="L21" s="27">
        <f>E21+H21+K21</f>
        <v>50.6</v>
      </c>
      <c r="M21" s="66" t="s">
        <v>601</v>
      </c>
    </row>
    <row r="22" spans="1:13" ht="15.75" thickBot="1" x14ac:dyDescent="0.3">
      <c r="A22" s="68">
        <v>130</v>
      </c>
      <c r="B22" s="105" t="s">
        <v>330</v>
      </c>
      <c r="C22" s="105" t="s">
        <v>572</v>
      </c>
      <c r="D22" s="54" t="s">
        <v>352</v>
      </c>
      <c r="E22" s="132">
        <v>46</v>
      </c>
      <c r="F22" s="54" t="s">
        <v>590</v>
      </c>
      <c r="G22" s="148"/>
      <c r="H22" s="148"/>
      <c r="I22" s="148"/>
      <c r="J22" s="148"/>
      <c r="K22" s="148"/>
      <c r="L22" s="148" t="s">
        <v>590</v>
      </c>
      <c r="M22" s="69"/>
    </row>
    <row r="23" spans="1:13" ht="15.75" thickBot="1" x14ac:dyDescent="0.3">
      <c r="A23" s="31"/>
      <c r="B23" s="108"/>
      <c r="C23" s="108"/>
      <c r="D23" s="31"/>
      <c r="E23" s="49"/>
      <c r="F23" s="31"/>
      <c r="G23" s="31"/>
      <c r="H23" s="31"/>
      <c r="I23" s="31"/>
      <c r="J23" s="31"/>
      <c r="K23" s="31"/>
      <c r="L23" s="31"/>
      <c r="M23" s="31"/>
    </row>
    <row r="24" spans="1:13" ht="32.450000000000003" customHeight="1" x14ac:dyDescent="0.45">
      <c r="A24" s="176" t="s">
        <v>521</v>
      </c>
      <c r="B24" s="177"/>
      <c r="C24" s="120"/>
      <c r="D24" s="88"/>
      <c r="E24" s="89"/>
      <c r="F24" s="88"/>
      <c r="G24" s="88"/>
      <c r="H24" s="88"/>
      <c r="I24" s="88"/>
      <c r="J24" s="88"/>
      <c r="K24" s="88"/>
      <c r="L24" s="88"/>
      <c r="M24" s="90"/>
    </row>
    <row r="25" spans="1:13" s="130" customFormat="1" ht="30" x14ac:dyDescent="0.25">
      <c r="A25" s="135" t="s">
        <v>547</v>
      </c>
      <c r="B25" s="104" t="s">
        <v>1</v>
      </c>
      <c r="C25" s="104" t="s">
        <v>2</v>
      </c>
      <c r="D25" s="29" t="s">
        <v>3</v>
      </c>
      <c r="E25" s="35" t="s">
        <v>4</v>
      </c>
      <c r="F25" s="29" t="s">
        <v>5</v>
      </c>
      <c r="G25" s="29" t="s">
        <v>12</v>
      </c>
      <c r="H25" s="29" t="s">
        <v>13</v>
      </c>
      <c r="I25" s="29" t="s">
        <v>6</v>
      </c>
      <c r="J25" s="29" t="s">
        <v>7</v>
      </c>
      <c r="K25" s="29" t="s">
        <v>14</v>
      </c>
      <c r="L25" s="29" t="s">
        <v>8</v>
      </c>
      <c r="M25" s="136" t="s">
        <v>9</v>
      </c>
    </row>
    <row r="26" spans="1:13" x14ac:dyDescent="0.25">
      <c r="A26" s="67">
        <v>91</v>
      </c>
      <c r="B26" s="105" t="s">
        <v>127</v>
      </c>
      <c r="C26" s="105" t="s">
        <v>128</v>
      </c>
      <c r="D26" s="27" t="s">
        <v>314</v>
      </c>
      <c r="E26" s="30">
        <v>45</v>
      </c>
      <c r="F26" s="27">
        <v>4</v>
      </c>
      <c r="G26" s="27">
        <v>4</v>
      </c>
      <c r="H26" s="27">
        <f t="shared" ref="H26:H34" si="3">F26+G26</f>
        <v>8</v>
      </c>
      <c r="I26" s="27">
        <f>'Snr 80 XC Record'!V4</f>
        <v>0</v>
      </c>
      <c r="J26" s="27">
        <v>14</v>
      </c>
      <c r="K26" s="27">
        <f>I26+J26</f>
        <v>14</v>
      </c>
      <c r="L26" s="27">
        <f>E26+H26+K26</f>
        <v>67</v>
      </c>
      <c r="M26" s="66" t="s">
        <v>602</v>
      </c>
    </row>
    <row r="27" spans="1:13" x14ac:dyDescent="0.25">
      <c r="A27" s="67">
        <v>93</v>
      </c>
      <c r="B27" s="105"/>
      <c r="C27" s="105"/>
      <c r="D27" s="27" t="s">
        <v>314</v>
      </c>
      <c r="E27" s="30"/>
      <c r="F27" s="27"/>
      <c r="G27" s="27"/>
      <c r="H27" s="27"/>
      <c r="I27" s="27"/>
      <c r="J27" s="27"/>
      <c r="K27" s="27"/>
      <c r="L27" s="27"/>
      <c r="M27" s="66"/>
    </row>
    <row r="28" spans="1:13" x14ac:dyDescent="0.25">
      <c r="A28" s="67">
        <v>95</v>
      </c>
      <c r="B28" s="105" t="s">
        <v>573</v>
      </c>
      <c r="C28" s="105" t="s">
        <v>574</v>
      </c>
      <c r="D28" s="27" t="s">
        <v>312</v>
      </c>
      <c r="E28" s="30">
        <v>56</v>
      </c>
      <c r="F28" s="27">
        <v>8</v>
      </c>
      <c r="G28" s="27">
        <v>9</v>
      </c>
      <c r="H28" s="27">
        <f t="shared" si="3"/>
        <v>17</v>
      </c>
      <c r="I28" s="27" t="str">
        <f>'Snr 80 XC Record'!V8</f>
        <v>Elim</v>
      </c>
      <c r="J28" s="133"/>
      <c r="K28" s="133"/>
      <c r="L28" s="133"/>
      <c r="M28" s="66"/>
    </row>
    <row r="29" spans="1:13" x14ac:dyDescent="0.25">
      <c r="A29" s="67">
        <v>97</v>
      </c>
      <c r="B29" s="105" t="s">
        <v>560</v>
      </c>
      <c r="C29" s="105" t="s">
        <v>561</v>
      </c>
      <c r="D29" s="27" t="s">
        <v>312</v>
      </c>
      <c r="E29" s="30">
        <v>51</v>
      </c>
      <c r="F29" s="27">
        <v>0</v>
      </c>
      <c r="G29" s="27">
        <v>0</v>
      </c>
      <c r="H29" s="27">
        <f t="shared" si="3"/>
        <v>0</v>
      </c>
      <c r="I29" s="27" t="str">
        <f>'Snr 80 XC Record'!V10</f>
        <v>Elim</v>
      </c>
      <c r="J29" s="133"/>
      <c r="K29" s="133"/>
      <c r="L29" s="133"/>
      <c r="M29" s="66"/>
    </row>
    <row r="30" spans="1:13" x14ac:dyDescent="0.25">
      <c r="A30" s="67">
        <v>99</v>
      </c>
      <c r="B30" s="105" t="s">
        <v>254</v>
      </c>
      <c r="C30" s="105" t="s">
        <v>255</v>
      </c>
      <c r="D30" s="27" t="s">
        <v>317</v>
      </c>
      <c r="E30" s="30">
        <v>47</v>
      </c>
      <c r="F30" s="27">
        <v>4</v>
      </c>
      <c r="G30" s="27">
        <v>0</v>
      </c>
      <c r="H30" s="27">
        <f t="shared" si="3"/>
        <v>4</v>
      </c>
      <c r="I30" s="27">
        <f>'Snr 80 XC Record'!V12</f>
        <v>0</v>
      </c>
      <c r="J30" s="27">
        <v>4.4000000000000004</v>
      </c>
      <c r="K30" s="27">
        <f>I30+J30</f>
        <v>4.4000000000000004</v>
      </c>
      <c r="L30" s="27">
        <f>E30+H30+K30</f>
        <v>55.4</v>
      </c>
      <c r="M30" s="66" t="s">
        <v>599</v>
      </c>
    </row>
    <row r="31" spans="1:13" x14ac:dyDescent="0.25">
      <c r="A31" s="67">
        <v>101</v>
      </c>
      <c r="B31" s="105" t="s">
        <v>256</v>
      </c>
      <c r="C31" s="105" t="s">
        <v>257</v>
      </c>
      <c r="D31" s="27" t="s">
        <v>317</v>
      </c>
      <c r="E31" s="30">
        <v>50</v>
      </c>
      <c r="F31" s="27">
        <v>0</v>
      </c>
      <c r="G31" s="27">
        <v>0</v>
      </c>
      <c r="H31" s="27">
        <f t="shared" si="3"/>
        <v>0</v>
      </c>
      <c r="I31" s="27">
        <f>'Snr 80 XC Record'!V14</f>
        <v>0</v>
      </c>
      <c r="J31" s="27">
        <v>8.4</v>
      </c>
      <c r="K31" s="27">
        <f>I31+J31</f>
        <v>8.4</v>
      </c>
      <c r="L31" s="27">
        <f>E31+H31+K31</f>
        <v>58.4</v>
      </c>
      <c r="M31" s="66" t="s">
        <v>600</v>
      </c>
    </row>
    <row r="32" spans="1:13" x14ac:dyDescent="0.25">
      <c r="A32" s="67">
        <v>103</v>
      </c>
      <c r="B32" s="105" t="s">
        <v>270</v>
      </c>
      <c r="C32" s="105" t="s">
        <v>271</v>
      </c>
      <c r="D32" s="27" t="s">
        <v>318</v>
      </c>
      <c r="E32" s="30">
        <v>47</v>
      </c>
      <c r="F32" s="27">
        <v>0</v>
      </c>
      <c r="G32" s="27">
        <v>0</v>
      </c>
      <c r="H32" s="27">
        <f t="shared" si="3"/>
        <v>0</v>
      </c>
      <c r="I32" s="27">
        <f>'Snr 80 XC Record'!V16</f>
        <v>0</v>
      </c>
      <c r="J32" s="27">
        <v>0</v>
      </c>
      <c r="K32" s="27">
        <f>I32+J32</f>
        <v>0</v>
      </c>
      <c r="L32" s="27">
        <f>E32+H32+K32</f>
        <v>47</v>
      </c>
      <c r="M32" s="66" t="s">
        <v>598</v>
      </c>
    </row>
    <row r="33" spans="1:13" x14ac:dyDescent="0.25">
      <c r="A33" s="67">
        <v>105</v>
      </c>
      <c r="B33" s="105" t="s">
        <v>529</v>
      </c>
      <c r="C33" s="105" t="s">
        <v>272</v>
      </c>
      <c r="D33" s="27" t="s">
        <v>318</v>
      </c>
      <c r="E33" s="30">
        <v>31</v>
      </c>
      <c r="F33" s="27">
        <v>8</v>
      </c>
      <c r="G33" s="27">
        <v>0</v>
      </c>
      <c r="H33" s="27">
        <f t="shared" si="3"/>
        <v>8</v>
      </c>
      <c r="I33" s="27" t="str">
        <f>'Snr 80 XC Record'!V18</f>
        <v>Retired</v>
      </c>
      <c r="J33" s="133"/>
      <c r="K33" s="133"/>
      <c r="L33" s="133"/>
      <c r="M33" s="66"/>
    </row>
    <row r="34" spans="1:13" ht="14.45" x14ac:dyDescent="0.3">
      <c r="A34" s="67">
        <v>107</v>
      </c>
      <c r="B34" s="105" t="s">
        <v>202</v>
      </c>
      <c r="C34" s="105" t="s">
        <v>203</v>
      </c>
      <c r="D34" s="27" t="s">
        <v>315</v>
      </c>
      <c r="E34" s="30">
        <v>35</v>
      </c>
      <c r="F34" s="27">
        <v>12</v>
      </c>
      <c r="G34" s="27">
        <v>24</v>
      </c>
      <c r="H34" s="27">
        <f t="shared" si="3"/>
        <v>36</v>
      </c>
      <c r="I34" s="27" t="s">
        <v>610</v>
      </c>
      <c r="J34" s="27"/>
      <c r="K34" s="133"/>
      <c r="L34" s="133"/>
      <c r="M34" s="66"/>
    </row>
    <row r="35" spans="1:13" ht="14.45" x14ac:dyDescent="0.3">
      <c r="A35" s="67">
        <v>109</v>
      </c>
      <c r="B35" s="105" t="s">
        <v>562</v>
      </c>
      <c r="C35" s="105" t="s">
        <v>563</v>
      </c>
      <c r="D35" s="27" t="s">
        <v>315</v>
      </c>
      <c r="E35" s="30"/>
      <c r="F35" s="27"/>
      <c r="G35" s="27"/>
      <c r="H35" s="27"/>
      <c r="I35" s="27"/>
      <c r="J35" s="27"/>
      <c r="K35" s="27"/>
      <c r="L35" s="27"/>
      <c r="M35" s="66"/>
    </row>
    <row r="36" spans="1:13" ht="14.45" x14ac:dyDescent="0.3">
      <c r="A36" s="67">
        <v>111</v>
      </c>
      <c r="B36" s="105" t="s">
        <v>232</v>
      </c>
      <c r="C36" s="107" t="s">
        <v>233</v>
      </c>
      <c r="D36" s="27" t="s">
        <v>316</v>
      </c>
      <c r="E36" s="30">
        <v>25</v>
      </c>
      <c r="F36" s="27">
        <v>4</v>
      </c>
      <c r="G36" s="27">
        <v>0</v>
      </c>
      <c r="H36" s="27">
        <f t="shared" ref="H36:H44" si="4">F36+G36</f>
        <v>4</v>
      </c>
      <c r="I36" s="27">
        <f>'Snr 80 XC Record'!V24</f>
        <v>80</v>
      </c>
      <c r="J36" s="27">
        <v>9.6</v>
      </c>
      <c r="K36" s="27">
        <f>I36+J36</f>
        <v>89.6</v>
      </c>
      <c r="L36" s="27">
        <f>E36+H36+K36</f>
        <v>118.6</v>
      </c>
      <c r="M36" s="66" t="s">
        <v>604</v>
      </c>
    </row>
    <row r="37" spans="1:13" ht="14.45" x14ac:dyDescent="0.3">
      <c r="A37" s="67">
        <v>113</v>
      </c>
      <c r="B37" s="105" t="s">
        <v>234</v>
      </c>
      <c r="C37" s="105" t="s">
        <v>609</v>
      </c>
      <c r="D37" s="27" t="s">
        <v>316</v>
      </c>
      <c r="E37" s="30">
        <v>45</v>
      </c>
      <c r="F37" s="27">
        <v>0</v>
      </c>
      <c r="G37" s="27">
        <v>0</v>
      </c>
      <c r="H37" s="27">
        <f t="shared" si="4"/>
        <v>0</v>
      </c>
      <c r="I37" s="27">
        <f>'Snr 80 XC Record'!V26</f>
        <v>20</v>
      </c>
      <c r="J37" s="27">
        <v>38.799999999999997</v>
      </c>
      <c r="K37" s="27">
        <f>I37+J37</f>
        <v>58.8</v>
      </c>
      <c r="L37" s="27">
        <f>E37+H37+K37</f>
        <v>103.8</v>
      </c>
      <c r="M37" s="66" t="s">
        <v>603</v>
      </c>
    </row>
    <row r="38" spans="1:13" ht="14.45" x14ac:dyDescent="0.3">
      <c r="A38" s="67">
        <v>115</v>
      </c>
      <c r="B38" s="105" t="s">
        <v>280</v>
      </c>
      <c r="C38" s="105" t="s">
        <v>281</v>
      </c>
      <c r="D38" s="27" t="s">
        <v>319</v>
      </c>
      <c r="E38" s="30">
        <v>29</v>
      </c>
      <c r="F38" s="27">
        <v>0</v>
      </c>
      <c r="G38" s="27">
        <v>0</v>
      </c>
      <c r="H38" s="27">
        <f t="shared" si="4"/>
        <v>0</v>
      </c>
      <c r="I38" s="27">
        <f>'Snr 80 XC Record'!V28</f>
        <v>0</v>
      </c>
      <c r="J38" s="27">
        <v>3.2</v>
      </c>
      <c r="K38" s="27">
        <f>I38+J38</f>
        <v>3.2</v>
      </c>
      <c r="L38" s="27">
        <f>E38+H38+K38</f>
        <v>32.200000000000003</v>
      </c>
      <c r="M38" s="66" t="s">
        <v>593</v>
      </c>
    </row>
    <row r="39" spans="1:13" ht="14.45" x14ac:dyDescent="0.3">
      <c r="A39" s="67">
        <v>117</v>
      </c>
      <c r="B39" s="105" t="s">
        <v>278</v>
      </c>
      <c r="C39" s="105" t="s">
        <v>279</v>
      </c>
      <c r="D39" s="27" t="s">
        <v>319</v>
      </c>
      <c r="E39" s="30">
        <v>43</v>
      </c>
      <c r="F39" s="27">
        <v>4</v>
      </c>
      <c r="G39" s="27">
        <v>0</v>
      </c>
      <c r="H39" s="27">
        <f t="shared" si="4"/>
        <v>4</v>
      </c>
      <c r="I39" s="27" t="str">
        <f>'Snr 80 XC Record'!V30</f>
        <v>Retired</v>
      </c>
      <c r="J39" s="133"/>
      <c r="K39" s="133"/>
      <c r="L39" s="133"/>
      <c r="M39" s="66"/>
    </row>
    <row r="40" spans="1:13" ht="14.45" x14ac:dyDescent="0.3">
      <c r="A40" s="67">
        <v>119</v>
      </c>
      <c r="B40" s="105" t="s">
        <v>145</v>
      </c>
      <c r="C40" s="105" t="s">
        <v>146</v>
      </c>
      <c r="D40" s="27" t="s">
        <v>357</v>
      </c>
      <c r="E40" s="30">
        <v>49</v>
      </c>
      <c r="F40" s="27">
        <v>8</v>
      </c>
      <c r="G40" s="27">
        <v>0</v>
      </c>
      <c r="H40" s="27">
        <f t="shared" si="4"/>
        <v>8</v>
      </c>
      <c r="I40" s="27">
        <f>'Snr 80 XC Record'!V32</f>
        <v>0</v>
      </c>
      <c r="J40" s="27">
        <v>6</v>
      </c>
      <c r="K40" s="27">
        <f>I40+J40</f>
        <v>6</v>
      </c>
      <c r="L40" s="27">
        <f>E40+H40+K40</f>
        <v>63</v>
      </c>
      <c r="M40" s="66" t="s">
        <v>601</v>
      </c>
    </row>
    <row r="41" spans="1:13" ht="14.45" x14ac:dyDescent="0.3">
      <c r="A41" s="67">
        <v>121</v>
      </c>
      <c r="B41" s="105" t="s">
        <v>147</v>
      </c>
      <c r="C41" s="105" t="s">
        <v>148</v>
      </c>
      <c r="D41" s="27" t="s">
        <v>357</v>
      </c>
      <c r="E41" s="30">
        <v>39</v>
      </c>
      <c r="F41" s="27">
        <v>4</v>
      </c>
      <c r="G41" s="27">
        <v>0</v>
      </c>
      <c r="H41" s="27">
        <f t="shared" si="4"/>
        <v>4</v>
      </c>
      <c r="I41" s="27" t="str">
        <f>'Snr 80 XC Record'!V34</f>
        <v>Elim</v>
      </c>
      <c r="J41" s="133"/>
      <c r="K41" s="133"/>
      <c r="L41" s="133"/>
      <c r="M41" s="66"/>
    </row>
    <row r="42" spans="1:13" ht="14.45" x14ac:dyDescent="0.3">
      <c r="A42" s="67">
        <v>123</v>
      </c>
      <c r="B42" s="105" t="s">
        <v>151</v>
      </c>
      <c r="C42" s="105" t="s">
        <v>152</v>
      </c>
      <c r="D42" s="27" t="s">
        <v>358</v>
      </c>
      <c r="E42" s="30">
        <v>28</v>
      </c>
      <c r="F42" s="27">
        <v>4</v>
      </c>
      <c r="G42" s="27">
        <v>0</v>
      </c>
      <c r="H42" s="27">
        <f t="shared" si="4"/>
        <v>4</v>
      </c>
      <c r="I42" s="27">
        <f>'Snr 80 XC Record'!V36</f>
        <v>0</v>
      </c>
      <c r="J42" s="27">
        <v>12.8</v>
      </c>
      <c r="K42" s="27">
        <f>I42+J42</f>
        <v>12.8</v>
      </c>
      <c r="L42" s="27">
        <f>E42+H42+K42</f>
        <v>44.8</v>
      </c>
      <c r="M42" s="66" t="s">
        <v>595</v>
      </c>
    </row>
    <row r="43" spans="1:13" ht="14.45" x14ac:dyDescent="0.3">
      <c r="A43" s="67">
        <v>125</v>
      </c>
      <c r="B43" s="105" t="s">
        <v>575</v>
      </c>
      <c r="C43" s="105" t="s">
        <v>576</v>
      </c>
      <c r="D43" s="27" t="s">
        <v>358</v>
      </c>
      <c r="E43" s="30">
        <v>34</v>
      </c>
      <c r="F43" s="27">
        <v>4</v>
      </c>
      <c r="G43" s="27">
        <v>0</v>
      </c>
      <c r="H43" s="27">
        <f t="shared" si="4"/>
        <v>4</v>
      </c>
      <c r="I43" s="27">
        <f>'Snr 80 XC Record'!V38</f>
        <v>0</v>
      </c>
      <c r="J43" s="27">
        <v>0</v>
      </c>
      <c r="K43" s="27">
        <f>I43+J43</f>
        <v>0</v>
      </c>
      <c r="L43" s="27">
        <f>E43+H43+K43</f>
        <v>38</v>
      </c>
      <c r="M43" s="66" t="s">
        <v>594</v>
      </c>
    </row>
    <row r="44" spans="1:13" thickBot="1" x14ac:dyDescent="0.35">
      <c r="A44" s="68">
        <v>129</v>
      </c>
      <c r="B44" s="113" t="s">
        <v>326</v>
      </c>
      <c r="C44" s="137" t="s">
        <v>327</v>
      </c>
      <c r="D44" s="54" t="s">
        <v>328</v>
      </c>
      <c r="E44" s="132">
        <v>28</v>
      </c>
      <c r="F44" s="54">
        <v>4</v>
      </c>
      <c r="G44" s="54">
        <v>0</v>
      </c>
      <c r="H44" s="54">
        <f t="shared" si="4"/>
        <v>4</v>
      </c>
      <c r="I44" s="54" t="str">
        <f>'Snr 80 XC Record'!V42</f>
        <v>Elim</v>
      </c>
      <c r="J44" s="148"/>
      <c r="K44" s="148"/>
      <c r="L44" s="148"/>
      <c r="M44" s="69"/>
    </row>
    <row r="45" spans="1:13" ht="14.45" x14ac:dyDescent="0.3">
      <c r="A45" s="84"/>
    </row>
    <row r="46" spans="1:13" ht="14.45" x14ac:dyDescent="0.3">
      <c r="A46" s="84"/>
    </row>
    <row r="47" spans="1:13" x14ac:dyDescent="0.25">
      <c r="A47" s="84"/>
    </row>
    <row r="48" spans="1:13" x14ac:dyDescent="0.25">
      <c r="A48" s="84"/>
    </row>
    <row r="49" spans="1:2" x14ac:dyDescent="0.25">
      <c r="A49" s="84"/>
    </row>
    <row r="50" spans="1:2" x14ac:dyDescent="0.25">
      <c r="A50" s="84"/>
    </row>
    <row r="51" spans="1:2" x14ac:dyDescent="0.25">
      <c r="A51" s="84"/>
    </row>
    <row r="52" spans="1:2" x14ac:dyDescent="0.25">
      <c r="A52" s="84"/>
    </row>
    <row r="53" spans="1:2" x14ac:dyDescent="0.25">
      <c r="A53" s="84"/>
    </row>
    <row r="54" spans="1:2" x14ac:dyDescent="0.25">
      <c r="A54" s="84"/>
    </row>
    <row r="55" spans="1:2" x14ac:dyDescent="0.25">
      <c r="A55" s="138"/>
      <c r="B55" s="108"/>
    </row>
    <row r="56" spans="1:2" x14ac:dyDescent="0.25">
      <c r="A56" s="138"/>
      <c r="B56" s="108"/>
    </row>
    <row r="57" spans="1:2" x14ac:dyDescent="0.25">
      <c r="A57" s="138"/>
      <c r="B57" s="108"/>
    </row>
    <row r="58" spans="1:2" x14ac:dyDescent="0.25">
      <c r="A58" s="138"/>
      <c r="B58" s="108"/>
    </row>
    <row r="59" spans="1:2" x14ac:dyDescent="0.25">
      <c r="A59" s="138"/>
      <c r="B59" s="108"/>
    </row>
    <row r="60" spans="1:2" x14ac:dyDescent="0.25">
      <c r="A60" s="138"/>
      <c r="B60" s="108"/>
    </row>
    <row r="61" spans="1:2" x14ac:dyDescent="0.25">
      <c r="A61" s="138"/>
      <c r="B61" s="108"/>
    </row>
    <row r="62" spans="1:2" x14ac:dyDescent="0.25">
      <c r="A62" s="138"/>
      <c r="B62" s="108"/>
    </row>
    <row r="63" spans="1:2" x14ac:dyDescent="0.25">
      <c r="A63" s="138"/>
      <c r="B63" s="108"/>
    </row>
    <row r="64" spans="1:2" x14ac:dyDescent="0.25">
      <c r="A64" s="138"/>
      <c r="B64" s="108"/>
    </row>
    <row r="65" spans="1:2" x14ac:dyDescent="0.25">
      <c r="A65" s="31"/>
      <c r="B65" s="108"/>
    </row>
  </sheetData>
  <sortState ref="A26:M44">
    <sortCondition ref="A26:A44"/>
  </sortState>
  <mergeCells count="2">
    <mergeCell ref="A1:B1"/>
    <mergeCell ref="A24:B24"/>
  </mergeCells>
  <pageMargins left="0.25" right="0.25" top="0.75" bottom="0.75" header="0.3" footer="0.3"/>
  <pageSetup paperSize="9" orientation="landscape" horizontalDpi="1200" verticalDpi="1200" r:id="rId1"/>
  <rowBreaks count="1" manualBreakCount="1">
    <brk id="23" max="1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G62"/>
  <sheetViews>
    <sheetView zoomScaleNormal="100" zoomScaleSheetLayoutView="120" workbookViewId="0">
      <selection activeCell="K13" sqref="K13"/>
    </sheetView>
  </sheetViews>
  <sheetFormatPr defaultRowHeight="15" x14ac:dyDescent="0.25"/>
  <cols>
    <col min="2" max="2" width="15.28515625" style="99" bestFit="1" customWidth="1"/>
    <col min="3" max="3" width="19.7109375" style="99" bestFit="1" customWidth="1"/>
    <col min="4" max="4" width="11.28515625" bestFit="1" customWidth="1"/>
    <col min="5" max="5" width="14.42578125" bestFit="1" customWidth="1"/>
    <col min="6" max="6" width="11.140625" bestFit="1" customWidth="1"/>
  </cols>
  <sheetData>
    <row r="1" spans="1:7" x14ac:dyDescent="0.25">
      <c r="A1" s="165" t="s">
        <v>131</v>
      </c>
      <c r="B1" s="165"/>
      <c r="C1" s="165"/>
      <c r="D1" s="165"/>
      <c r="E1" s="165"/>
      <c r="F1" s="165"/>
    </row>
    <row r="2" spans="1:7" x14ac:dyDescent="0.25">
      <c r="A2" s="3" t="s">
        <v>0</v>
      </c>
      <c r="B2" s="110" t="s">
        <v>1</v>
      </c>
      <c r="C2" s="110" t="s">
        <v>2</v>
      </c>
      <c r="D2" s="3" t="s">
        <v>8</v>
      </c>
      <c r="E2" s="3" t="s">
        <v>10</v>
      </c>
      <c r="F2" s="3" t="s">
        <v>11</v>
      </c>
    </row>
    <row r="3" spans="1:7" x14ac:dyDescent="0.25">
      <c r="A3" s="2">
        <v>90</v>
      </c>
      <c r="B3" s="105" t="s">
        <v>123</v>
      </c>
      <c r="C3" s="105" t="s">
        <v>124</v>
      </c>
      <c r="D3" s="2">
        <v>43.8</v>
      </c>
      <c r="E3" s="2"/>
      <c r="F3" s="166">
        <f>D3+D4+D5</f>
        <v>233.8</v>
      </c>
      <c r="G3" t="s">
        <v>598</v>
      </c>
    </row>
    <row r="4" spans="1:7" x14ac:dyDescent="0.25">
      <c r="A4" s="2">
        <v>92</v>
      </c>
      <c r="B4" s="105" t="s">
        <v>125</v>
      </c>
      <c r="C4" s="105" t="s">
        <v>126</v>
      </c>
      <c r="D4" s="2">
        <v>123</v>
      </c>
      <c r="E4" s="2"/>
      <c r="F4" s="167"/>
    </row>
    <row r="5" spans="1:7" x14ac:dyDescent="0.25">
      <c r="A5" s="2">
        <v>91</v>
      </c>
      <c r="B5" s="105" t="s">
        <v>127</v>
      </c>
      <c r="C5" s="105" t="s">
        <v>128</v>
      </c>
      <c r="D5" s="2">
        <v>67</v>
      </c>
      <c r="E5" s="2"/>
      <c r="F5" s="167"/>
    </row>
    <row r="6" spans="1:7" x14ac:dyDescent="0.25">
      <c r="A6" s="2">
        <v>93</v>
      </c>
      <c r="B6" s="105"/>
      <c r="C6" s="105"/>
      <c r="D6" s="2"/>
      <c r="E6" s="2"/>
      <c r="F6" s="168"/>
    </row>
    <row r="8" spans="1:7" x14ac:dyDescent="0.25">
      <c r="A8" s="165" t="s">
        <v>140</v>
      </c>
      <c r="B8" s="165"/>
      <c r="C8" s="165"/>
      <c r="D8" s="165"/>
      <c r="E8" s="165"/>
      <c r="F8" s="165"/>
    </row>
    <row r="9" spans="1:7" x14ac:dyDescent="0.25">
      <c r="A9" s="3" t="s">
        <v>0</v>
      </c>
      <c r="B9" s="110" t="s">
        <v>1</v>
      </c>
      <c r="C9" s="110" t="s">
        <v>2</v>
      </c>
      <c r="D9" s="3" t="s">
        <v>8</v>
      </c>
      <c r="E9" s="3" t="s">
        <v>10</v>
      </c>
      <c r="F9" s="3" t="s">
        <v>11</v>
      </c>
    </row>
    <row r="10" spans="1:7" x14ac:dyDescent="0.25">
      <c r="A10" s="2">
        <v>94</v>
      </c>
      <c r="B10" s="111" t="s">
        <v>556</v>
      </c>
      <c r="C10" s="111" t="s">
        <v>557</v>
      </c>
      <c r="D10" s="2">
        <v>157.19999999999999</v>
      </c>
      <c r="E10" s="2"/>
      <c r="F10" s="166" t="s">
        <v>620</v>
      </c>
    </row>
    <row r="11" spans="1:7" x14ac:dyDescent="0.25">
      <c r="A11" s="2">
        <v>96</v>
      </c>
      <c r="B11" s="111" t="s">
        <v>558</v>
      </c>
      <c r="C11" s="111" t="s">
        <v>559</v>
      </c>
      <c r="D11" s="2">
        <v>28.8</v>
      </c>
      <c r="E11" s="2"/>
      <c r="F11" s="167"/>
    </row>
    <row r="12" spans="1:7" x14ac:dyDescent="0.25">
      <c r="A12" s="2">
        <v>95</v>
      </c>
      <c r="B12" s="99" t="s">
        <v>573</v>
      </c>
      <c r="C12" s="99" t="s">
        <v>574</v>
      </c>
      <c r="D12" s="2" t="s">
        <v>590</v>
      </c>
      <c r="E12" s="2"/>
      <c r="F12" s="167"/>
    </row>
    <row r="13" spans="1:7" x14ac:dyDescent="0.25">
      <c r="A13" s="2">
        <v>97</v>
      </c>
      <c r="B13" s="111" t="s">
        <v>560</v>
      </c>
      <c r="C13" s="111" t="s">
        <v>561</v>
      </c>
      <c r="D13" s="2" t="s">
        <v>590</v>
      </c>
      <c r="E13" s="2"/>
      <c r="F13" s="168"/>
    </row>
    <row r="15" spans="1:7" x14ac:dyDescent="0.25">
      <c r="A15" s="165" t="s">
        <v>363</v>
      </c>
      <c r="B15" s="165"/>
      <c r="C15" s="165"/>
      <c r="D15" s="165"/>
      <c r="E15" s="165"/>
      <c r="F15" s="165"/>
    </row>
    <row r="16" spans="1:7" x14ac:dyDescent="0.25">
      <c r="A16" s="3" t="s">
        <v>0</v>
      </c>
      <c r="B16" s="110" t="s">
        <v>1</v>
      </c>
      <c r="C16" s="110" t="s">
        <v>2</v>
      </c>
      <c r="D16" s="3" t="s">
        <v>8</v>
      </c>
      <c r="E16" s="3" t="s">
        <v>10</v>
      </c>
      <c r="F16" s="3" t="s">
        <v>11</v>
      </c>
    </row>
    <row r="17" spans="1:7" x14ac:dyDescent="0.25">
      <c r="A17" s="2">
        <v>122</v>
      </c>
      <c r="B17" s="105" t="s">
        <v>141</v>
      </c>
      <c r="C17" s="105" t="s">
        <v>142</v>
      </c>
      <c r="D17" s="2">
        <v>49.4</v>
      </c>
      <c r="E17" s="2"/>
      <c r="F17" s="166">
        <f>D17+D18+D19</f>
        <v>241.8</v>
      </c>
      <c r="G17" t="s">
        <v>599</v>
      </c>
    </row>
    <row r="18" spans="1:7" x14ac:dyDescent="0.25">
      <c r="A18" s="2">
        <v>124</v>
      </c>
      <c r="B18" s="105" t="s">
        <v>143</v>
      </c>
      <c r="C18" s="105" t="s">
        <v>144</v>
      </c>
      <c r="D18" s="2">
        <v>129.4</v>
      </c>
      <c r="E18" s="2"/>
      <c r="F18" s="167"/>
    </row>
    <row r="19" spans="1:7" x14ac:dyDescent="0.25">
      <c r="A19" s="2">
        <v>119</v>
      </c>
      <c r="B19" s="105" t="s">
        <v>145</v>
      </c>
      <c r="C19" s="105" t="s">
        <v>146</v>
      </c>
      <c r="D19" s="2">
        <v>63</v>
      </c>
      <c r="E19" s="2"/>
      <c r="F19" s="167"/>
    </row>
    <row r="20" spans="1:7" x14ac:dyDescent="0.25">
      <c r="A20" s="2">
        <v>121</v>
      </c>
      <c r="B20" s="105" t="s">
        <v>147</v>
      </c>
      <c r="C20" s="105" t="s">
        <v>148</v>
      </c>
      <c r="D20" s="2" t="s">
        <v>590</v>
      </c>
      <c r="E20" s="2"/>
      <c r="F20" s="168"/>
    </row>
    <row r="22" spans="1:7" x14ac:dyDescent="0.25">
      <c r="A22" s="165" t="s">
        <v>362</v>
      </c>
      <c r="B22" s="165"/>
      <c r="C22" s="165"/>
      <c r="D22" s="165"/>
      <c r="E22" s="165"/>
      <c r="F22" s="165"/>
    </row>
    <row r="23" spans="1:7" x14ac:dyDescent="0.25">
      <c r="A23" s="3" t="s">
        <v>0</v>
      </c>
      <c r="B23" s="110" t="s">
        <v>1</v>
      </c>
      <c r="C23" s="110" t="s">
        <v>2</v>
      </c>
      <c r="D23" s="3" t="s">
        <v>8</v>
      </c>
      <c r="E23" s="3" t="s">
        <v>10</v>
      </c>
      <c r="F23" s="3" t="s">
        <v>11</v>
      </c>
    </row>
    <row r="24" spans="1:7" x14ac:dyDescent="0.25">
      <c r="A24" s="2">
        <v>126</v>
      </c>
      <c r="B24" s="105" t="s">
        <v>149</v>
      </c>
      <c r="C24" s="105" t="s">
        <v>150</v>
      </c>
      <c r="D24" s="2">
        <v>50.6</v>
      </c>
      <c r="E24" s="2"/>
      <c r="F24" s="166">
        <f>D24+D26+D27</f>
        <v>133.4</v>
      </c>
    </row>
    <row r="25" spans="1:7" x14ac:dyDescent="0.25">
      <c r="A25" s="2">
        <v>128</v>
      </c>
      <c r="B25" s="105"/>
      <c r="C25" s="105"/>
      <c r="D25" s="2"/>
      <c r="E25" s="2"/>
      <c r="F25" s="167"/>
    </row>
    <row r="26" spans="1:7" x14ac:dyDescent="0.25">
      <c r="A26" s="2">
        <v>123</v>
      </c>
      <c r="B26" s="105" t="s">
        <v>151</v>
      </c>
      <c r="C26" s="105" t="s">
        <v>152</v>
      </c>
      <c r="D26" s="2">
        <v>44.8</v>
      </c>
      <c r="E26" s="2"/>
      <c r="F26" s="167"/>
      <c r="G26" t="s">
        <v>593</v>
      </c>
    </row>
    <row r="27" spans="1:7" x14ac:dyDescent="0.25">
      <c r="A27" s="2">
        <v>125</v>
      </c>
      <c r="B27" s="111" t="s">
        <v>575</v>
      </c>
      <c r="C27" s="111" t="s">
        <v>576</v>
      </c>
      <c r="D27" s="2">
        <v>38</v>
      </c>
      <c r="E27" s="2"/>
      <c r="F27" s="168"/>
    </row>
    <row r="29" spans="1:7" x14ac:dyDescent="0.25">
      <c r="A29" s="165" t="s">
        <v>204</v>
      </c>
      <c r="B29" s="165"/>
      <c r="C29" s="165"/>
      <c r="D29" s="165"/>
      <c r="E29" s="165"/>
      <c r="F29" s="165"/>
    </row>
    <row r="30" spans="1:7" x14ac:dyDescent="0.25">
      <c r="A30" s="3" t="s">
        <v>0</v>
      </c>
      <c r="B30" s="110" t="s">
        <v>1</v>
      </c>
      <c r="C30" s="110" t="s">
        <v>2</v>
      </c>
      <c r="D30" s="3" t="s">
        <v>8</v>
      </c>
      <c r="E30" s="3" t="s">
        <v>10</v>
      </c>
      <c r="F30" s="3" t="s">
        <v>11</v>
      </c>
    </row>
    <row r="31" spans="1:7" x14ac:dyDescent="0.25">
      <c r="A31" s="2">
        <v>106</v>
      </c>
      <c r="B31" s="105" t="s">
        <v>198</v>
      </c>
      <c r="C31" s="105" t="s">
        <v>199</v>
      </c>
      <c r="D31" s="2" t="s">
        <v>590</v>
      </c>
      <c r="E31" s="2"/>
      <c r="F31" s="166" t="s">
        <v>620</v>
      </c>
    </row>
    <row r="32" spans="1:7" x14ac:dyDescent="0.25">
      <c r="A32" s="2">
        <v>108</v>
      </c>
      <c r="B32" s="105" t="s">
        <v>200</v>
      </c>
      <c r="C32" s="105" t="s">
        <v>201</v>
      </c>
      <c r="D32" s="2">
        <v>83.4</v>
      </c>
      <c r="E32" s="2"/>
      <c r="F32" s="167"/>
    </row>
    <row r="33" spans="1:7" x14ac:dyDescent="0.25">
      <c r="A33" s="2">
        <v>109</v>
      </c>
      <c r="B33" s="99" t="s">
        <v>562</v>
      </c>
      <c r="C33" s="99" t="s">
        <v>563</v>
      </c>
      <c r="D33" s="2"/>
      <c r="E33" s="2"/>
      <c r="F33" s="167"/>
    </row>
    <row r="34" spans="1:7" x14ac:dyDescent="0.25">
      <c r="A34" s="2">
        <v>107</v>
      </c>
      <c r="B34" s="105" t="s">
        <v>202</v>
      </c>
      <c r="C34" s="105" t="s">
        <v>203</v>
      </c>
      <c r="D34" s="2" t="s">
        <v>622</v>
      </c>
      <c r="E34" s="2"/>
      <c r="F34" s="168"/>
    </row>
    <row r="36" spans="1:7" x14ac:dyDescent="0.25">
      <c r="A36" s="165" t="s">
        <v>361</v>
      </c>
      <c r="B36" s="165"/>
      <c r="C36" s="165"/>
      <c r="D36" s="165"/>
      <c r="E36" s="165"/>
      <c r="F36" s="165"/>
    </row>
    <row r="37" spans="1:7" x14ac:dyDescent="0.25">
      <c r="A37" s="3" t="s">
        <v>0</v>
      </c>
      <c r="B37" s="110" t="s">
        <v>1</v>
      </c>
      <c r="C37" s="110" t="s">
        <v>2</v>
      </c>
      <c r="D37" s="3" t="s">
        <v>8</v>
      </c>
      <c r="E37" s="3" t="s">
        <v>10</v>
      </c>
      <c r="F37" s="3" t="s">
        <v>11</v>
      </c>
    </row>
    <row r="38" spans="1:7" x14ac:dyDescent="0.25">
      <c r="A38" s="2">
        <v>110</v>
      </c>
      <c r="B38" s="111" t="s">
        <v>228</v>
      </c>
      <c r="C38" s="111" t="s">
        <v>229</v>
      </c>
      <c r="D38" s="2" t="s">
        <v>590</v>
      </c>
      <c r="E38" s="2"/>
      <c r="F38" s="166">
        <f>D39+D40+D41</f>
        <v>272.39999999999998</v>
      </c>
      <c r="G38" t="s">
        <v>600</v>
      </c>
    </row>
    <row r="39" spans="1:7" x14ac:dyDescent="0.25">
      <c r="A39" s="2">
        <v>112</v>
      </c>
      <c r="B39" s="111" t="s">
        <v>230</v>
      </c>
      <c r="C39" s="111" t="s">
        <v>231</v>
      </c>
      <c r="D39" s="2">
        <v>50</v>
      </c>
      <c r="E39" s="2"/>
      <c r="F39" s="167"/>
    </row>
    <row r="40" spans="1:7" x14ac:dyDescent="0.25">
      <c r="A40" s="2">
        <v>111</v>
      </c>
      <c r="B40" s="111" t="s">
        <v>232</v>
      </c>
      <c r="C40" s="121" t="s">
        <v>233</v>
      </c>
      <c r="D40" s="2">
        <v>118.6</v>
      </c>
      <c r="E40" s="2"/>
      <c r="F40" s="167"/>
    </row>
    <row r="41" spans="1:7" x14ac:dyDescent="0.25">
      <c r="A41" s="2">
        <v>113</v>
      </c>
      <c r="B41" s="111" t="s">
        <v>234</v>
      </c>
      <c r="C41" s="111" t="s">
        <v>609</v>
      </c>
      <c r="D41" s="2">
        <v>103.8</v>
      </c>
      <c r="E41" s="2"/>
      <c r="F41" s="168"/>
    </row>
    <row r="43" spans="1:7" x14ac:dyDescent="0.25">
      <c r="A43" s="165" t="s">
        <v>267</v>
      </c>
      <c r="B43" s="165"/>
      <c r="C43" s="165"/>
      <c r="D43" s="165"/>
      <c r="E43" s="165"/>
      <c r="F43" s="165"/>
    </row>
    <row r="44" spans="1:7" x14ac:dyDescent="0.25">
      <c r="A44" s="3" t="s">
        <v>0</v>
      </c>
      <c r="B44" s="110" t="s">
        <v>1</v>
      </c>
      <c r="C44" s="110" t="s">
        <v>2</v>
      </c>
      <c r="D44" s="3" t="s">
        <v>8</v>
      </c>
      <c r="E44" s="3" t="s">
        <v>10</v>
      </c>
      <c r="F44" s="3" t="s">
        <v>11</v>
      </c>
    </row>
    <row r="45" spans="1:7" x14ac:dyDescent="0.25">
      <c r="A45" s="2">
        <v>98</v>
      </c>
      <c r="B45" s="111" t="s">
        <v>250</v>
      </c>
      <c r="C45" s="111" t="s">
        <v>251</v>
      </c>
      <c r="D45" s="2">
        <v>140.6</v>
      </c>
      <c r="E45" s="2"/>
      <c r="F45" s="166">
        <f>D46+D47+D48</f>
        <v>151.80000000000001</v>
      </c>
      <c r="G45" t="s">
        <v>594</v>
      </c>
    </row>
    <row r="46" spans="1:7" x14ac:dyDescent="0.25">
      <c r="A46" s="2">
        <v>100</v>
      </c>
      <c r="B46" s="111" t="s">
        <v>268</v>
      </c>
      <c r="C46" s="111"/>
      <c r="D46" s="2">
        <v>38</v>
      </c>
      <c r="E46" s="2">
        <v>38</v>
      </c>
      <c r="F46" s="167"/>
    </row>
    <row r="47" spans="1:7" x14ac:dyDescent="0.25">
      <c r="A47" s="2">
        <v>99</v>
      </c>
      <c r="B47" s="111" t="s">
        <v>254</v>
      </c>
      <c r="C47" s="111" t="s">
        <v>255</v>
      </c>
      <c r="D47" s="2">
        <v>55.4</v>
      </c>
      <c r="E47" s="2">
        <v>55.4</v>
      </c>
      <c r="F47" s="167"/>
    </row>
    <row r="48" spans="1:7" x14ac:dyDescent="0.25">
      <c r="A48" s="2">
        <v>101</v>
      </c>
      <c r="B48" s="111" t="s">
        <v>256</v>
      </c>
      <c r="C48" s="111" t="s">
        <v>257</v>
      </c>
      <c r="D48" s="2">
        <v>58.4</v>
      </c>
      <c r="E48" s="2">
        <v>58.4</v>
      </c>
      <c r="F48" s="168"/>
    </row>
    <row r="50" spans="1:7" x14ac:dyDescent="0.25">
      <c r="A50" s="165" t="s">
        <v>273</v>
      </c>
      <c r="B50" s="165"/>
      <c r="C50" s="165"/>
      <c r="D50" s="165"/>
      <c r="E50" s="165"/>
      <c r="F50" s="165"/>
    </row>
    <row r="51" spans="1:7" x14ac:dyDescent="0.25">
      <c r="A51" s="3" t="s">
        <v>0</v>
      </c>
      <c r="B51" s="110" t="s">
        <v>1</v>
      </c>
      <c r="C51" s="110" t="s">
        <v>2</v>
      </c>
      <c r="D51" s="3" t="s">
        <v>8</v>
      </c>
      <c r="E51" s="3" t="s">
        <v>10</v>
      </c>
      <c r="F51" s="3" t="s">
        <v>11</v>
      </c>
    </row>
    <row r="52" spans="1:7" x14ac:dyDescent="0.25">
      <c r="A52" s="2">
        <v>102</v>
      </c>
      <c r="B52" s="105" t="s">
        <v>623</v>
      </c>
      <c r="C52" s="105" t="s">
        <v>253</v>
      </c>
      <c r="D52" s="2">
        <v>54</v>
      </c>
      <c r="E52" s="2"/>
      <c r="F52" s="166">
        <f>D52+D53+D54</f>
        <v>152.19999999999999</v>
      </c>
      <c r="G52" t="s">
        <v>595</v>
      </c>
    </row>
    <row r="53" spans="1:7" x14ac:dyDescent="0.25">
      <c r="A53" s="2">
        <v>104</v>
      </c>
      <c r="B53" s="111" t="s">
        <v>268</v>
      </c>
      <c r="C53" s="111" t="s">
        <v>269</v>
      </c>
      <c r="D53" s="2">
        <v>51.2</v>
      </c>
      <c r="E53" s="2"/>
      <c r="F53" s="167"/>
    </row>
    <row r="54" spans="1:7" x14ac:dyDescent="0.25">
      <c r="A54" s="2">
        <v>103</v>
      </c>
      <c r="B54" s="111" t="s">
        <v>270</v>
      </c>
      <c r="C54" s="111" t="s">
        <v>271</v>
      </c>
      <c r="D54" s="2">
        <v>47</v>
      </c>
      <c r="E54" s="2"/>
      <c r="F54" s="167"/>
    </row>
    <row r="55" spans="1:7" x14ac:dyDescent="0.25">
      <c r="A55" s="2">
        <v>105</v>
      </c>
      <c r="B55" s="111" t="s">
        <v>529</v>
      </c>
      <c r="C55" s="111" t="s">
        <v>272</v>
      </c>
      <c r="D55" s="2" t="s">
        <v>624</v>
      </c>
      <c r="E55" s="2"/>
      <c r="F55" s="168"/>
    </row>
    <row r="57" spans="1:7" x14ac:dyDescent="0.25">
      <c r="A57" s="165" t="s">
        <v>360</v>
      </c>
      <c r="B57" s="165"/>
      <c r="C57" s="165"/>
      <c r="D57" s="165"/>
      <c r="E57" s="165"/>
      <c r="F57" s="165"/>
    </row>
    <row r="58" spans="1:7" x14ac:dyDescent="0.25">
      <c r="A58" s="3" t="s">
        <v>0</v>
      </c>
      <c r="B58" s="110" t="s">
        <v>1</v>
      </c>
      <c r="C58" s="110" t="s">
        <v>2</v>
      </c>
      <c r="D58" s="3" t="s">
        <v>8</v>
      </c>
      <c r="E58" s="3" t="s">
        <v>10</v>
      </c>
      <c r="F58" s="3" t="s">
        <v>11</v>
      </c>
    </row>
    <row r="59" spans="1:7" x14ac:dyDescent="0.25">
      <c r="A59" s="2">
        <v>116</v>
      </c>
      <c r="B59" s="111" t="s">
        <v>274</v>
      </c>
      <c r="C59" s="111" t="s">
        <v>275</v>
      </c>
      <c r="D59" s="2" t="s">
        <v>590</v>
      </c>
      <c r="E59" s="2"/>
      <c r="F59" s="166" t="s">
        <v>620</v>
      </c>
    </row>
    <row r="60" spans="1:7" x14ac:dyDescent="0.25">
      <c r="A60" s="2">
        <v>118</v>
      </c>
      <c r="B60" s="111" t="s">
        <v>276</v>
      </c>
      <c r="C60" s="111" t="s">
        <v>277</v>
      </c>
      <c r="D60" s="2">
        <v>62.8</v>
      </c>
      <c r="E60" s="2"/>
      <c r="F60" s="167"/>
    </row>
    <row r="61" spans="1:7" x14ac:dyDescent="0.25">
      <c r="A61" s="2">
        <v>117</v>
      </c>
      <c r="B61" s="111" t="s">
        <v>278</v>
      </c>
      <c r="C61" s="111" t="s">
        <v>279</v>
      </c>
      <c r="D61" s="2" t="s">
        <v>624</v>
      </c>
      <c r="E61" s="2"/>
      <c r="F61" s="167"/>
    </row>
    <row r="62" spans="1:7" x14ac:dyDescent="0.25">
      <c r="A62" s="2">
        <v>115</v>
      </c>
      <c r="B62" s="111" t="s">
        <v>280</v>
      </c>
      <c r="C62" s="111" t="s">
        <v>281</v>
      </c>
      <c r="D62" s="2">
        <v>32.200000000000003</v>
      </c>
      <c r="E62" s="2"/>
      <c r="F62" s="168"/>
    </row>
  </sheetData>
  <mergeCells count="18">
    <mergeCell ref="F17:F20"/>
    <mergeCell ref="A15:F15"/>
    <mergeCell ref="F3:F6"/>
    <mergeCell ref="A1:F1"/>
    <mergeCell ref="A36:F36"/>
    <mergeCell ref="F10:F13"/>
    <mergeCell ref="A8:F8"/>
    <mergeCell ref="A22:F22"/>
    <mergeCell ref="F24:F27"/>
    <mergeCell ref="A29:F29"/>
    <mergeCell ref="F31:F34"/>
    <mergeCell ref="A57:F57"/>
    <mergeCell ref="F59:F62"/>
    <mergeCell ref="A43:F43"/>
    <mergeCell ref="F38:F41"/>
    <mergeCell ref="F45:F48"/>
    <mergeCell ref="A50:F50"/>
    <mergeCell ref="F52:F55"/>
  </mergeCells>
  <pageMargins left="0.25" right="0.25" top="0.75" bottom="0.75" header="0.3" footer="0.3"/>
  <pageSetup paperSize="9" scale="111" orientation="portrait" horizontalDpi="1200" verticalDpi="1200" r:id="rId1"/>
  <rowBreaks count="1" manualBreakCount="1">
    <brk id="35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A1:V104"/>
  <sheetViews>
    <sheetView topLeftCell="D19" zoomScale="90" zoomScaleNormal="90" workbookViewId="0">
      <selection activeCell="V43" sqref="V43"/>
    </sheetView>
  </sheetViews>
  <sheetFormatPr defaultColWidth="8.85546875" defaultRowHeight="15" x14ac:dyDescent="0.25"/>
  <cols>
    <col min="1" max="1" width="8.85546875" style="6"/>
    <col min="2" max="2" width="15.28515625" style="116" bestFit="1" customWidth="1"/>
    <col min="3" max="3" width="20.7109375" style="116" bestFit="1" customWidth="1"/>
    <col min="4" max="4" width="16.5703125" style="28" bestFit="1" customWidth="1"/>
    <col min="5" max="21" width="5.7109375" style="6" customWidth="1"/>
    <col min="22" max="16384" width="8.85546875" style="6"/>
  </cols>
  <sheetData>
    <row r="1" spans="1:22" s="22" customFormat="1" ht="18.75" x14ac:dyDescent="0.3">
      <c r="A1" s="178" t="s">
        <v>381</v>
      </c>
      <c r="B1" s="179"/>
      <c r="C1" s="114"/>
      <c r="D1" s="20"/>
      <c r="E1" s="21" t="s">
        <v>94</v>
      </c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x14ac:dyDescent="0.25">
      <c r="A2" s="24" t="s">
        <v>0</v>
      </c>
      <c r="B2" s="115" t="s">
        <v>1</v>
      </c>
      <c r="C2" s="115" t="s">
        <v>2</v>
      </c>
      <c r="D2" s="24" t="s">
        <v>3</v>
      </c>
      <c r="E2" s="25">
        <v>1</v>
      </c>
      <c r="F2" s="25">
        <v>2</v>
      </c>
      <c r="G2" s="25">
        <v>3</v>
      </c>
      <c r="H2" s="25">
        <v>4</v>
      </c>
      <c r="I2" s="25">
        <v>5</v>
      </c>
      <c r="J2" s="25">
        <v>6</v>
      </c>
      <c r="K2" s="25">
        <v>7</v>
      </c>
      <c r="L2" s="25">
        <v>8</v>
      </c>
      <c r="M2" s="25">
        <v>9</v>
      </c>
      <c r="N2" s="25">
        <v>10</v>
      </c>
      <c r="O2" s="25">
        <v>11</v>
      </c>
      <c r="P2" s="25">
        <v>12</v>
      </c>
      <c r="Q2" s="25">
        <v>13</v>
      </c>
      <c r="R2" s="25">
        <v>14</v>
      </c>
      <c r="S2" s="25">
        <v>15</v>
      </c>
      <c r="T2" s="25">
        <v>16</v>
      </c>
      <c r="U2" s="25">
        <v>17</v>
      </c>
      <c r="V2" s="25" t="s">
        <v>95</v>
      </c>
    </row>
    <row r="3" spans="1:22" x14ac:dyDescent="0.25">
      <c r="A3" s="2">
        <v>90</v>
      </c>
      <c r="B3" s="105" t="s">
        <v>123</v>
      </c>
      <c r="C3" s="105" t="s">
        <v>124</v>
      </c>
      <c r="D3" s="2" t="s">
        <v>314</v>
      </c>
      <c r="E3" s="27">
        <v>0</v>
      </c>
      <c r="F3" s="27">
        <v>0</v>
      </c>
      <c r="G3" s="27">
        <v>0</v>
      </c>
      <c r="H3" s="27">
        <v>0</v>
      </c>
      <c r="I3" s="27">
        <v>0</v>
      </c>
      <c r="J3" s="27">
        <v>0</v>
      </c>
      <c r="K3" s="27">
        <v>0</v>
      </c>
      <c r="L3" s="27">
        <v>0</v>
      </c>
      <c r="M3" s="27">
        <v>0</v>
      </c>
      <c r="N3" s="27">
        <v>0</v>
      </c>
      <c r="O3" s="27">
        <v>0</v>
      </c>
      <c r="P3" s="27">
        <v>0</v>
      </c>
      <c r="Q3" s="27">
        <v>0</v>
      </c>
      <c r="R3" s="27">
        <v>0</v>
      </c>
      <c r="S3" s="27">
        <v>0</v>
      </c>
      <c r="T3" s="27">
        <v>0</v>
      </c>
      <c r="U3" s="27">
        <v>0</v>
      </c>
      <c r="V3" s="27">
        <f t="shared" ref="V3:V33" si="0">SUM(E3:U3)</f>
        <v>0</v>
      </c>
    </row>
    <row r="4" spans="1:22" x14ac:dyDescent="0.25">
      <c r="A4" s="2">
        <v>91</v>
      </c>
      <c r="B4" s="105" t="s">
        <v>127</v>
      </c>
      <c r="C4" s="105" t="s">
        <v>128</v>
      </c>
      <c r="D4" s="2" t="s">
        <v>314</v>
      </c>
      <c r="E4" s="27">
        <v>0</v>
      </c>
      <c r="F4" s="27">
        <v>0</v>
      </c>
      <c r="G4" s="27">
        <v>0</v>
      </c>
      <c r="H4" s="27">
        <v>0</v>
      </c>
      <c r="I4" s="27">
        <v>0</v>
      </c>
      <c r="J4" s="27">
        <v>0</v>
      </c>
      <c r="K4" s="27">
        <v>0</v>
      </c>
      <c r="L4" s="27">
        <v>0</v>
      </c>
      <c r="M4" s="27">
        <v>0</v>
      </c>
      <c r="N4" s="27">
        <v>0</v>
      </c>
      <c r="O4" s="27">
        <v>0</v>
      </c>
      <c r="P4" s="27">
        <v>0</v>
      </c>
      <c r="Q4" s="27">
        <v>0</v>
      </c>
      <c r="R4" s="27">
        <v>0</v>
      </c>
      <c r="S4" s="27">
        <v>0</v>
      </c>
      <c r="T4" s="27">
        <v>0</v>
      </c>
      <c r="U4" s="27">
        <v>0</v>
      </c>
      <c r="V4" s="27">
        <f t="shared" si="0"/>
        <v>0</v>
      </c>
    </row>
    <row r="5" spans="1:22" x14ac:dyDescent="0.25">
      <c r="A5" s="2">
        <v>92</v>
      </c>
      <c r="B5" s="105" t="s">
        <v>125</v>
      </c>
      <c r="C5" s="105" t="s">
        <v>126</v>
      </c>
      <c r="D5" s="2" t="s">
        <v>314</v>
      </c>
      <c r="E5" s="27">
        <v>0</v>
      </c>
      <c r="F5" s="27">
        <v>0</v>
      </c>
      <c r="G5" s="27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7">
        <v>0</v>
      </c>
      <c r="O5" s="27">
        <v>20</v>
      </c>
      <c r="P5" s="27">
        <v>0</v>
      </c>
      <c r="Q5" s="27">
        <v>0</v>
      </c>
      <c r="R5" s="27">
        <v>20</v>
      </c>
      <c r="S5" s="27">
        <v>0</v>
      </c>
      <c r="T5" s="27">
        <v>0</v>
      </c>
      <c r="U5" s="27">
        <v>0</v>
      </c>
      <c r="V5" s="27">
        <f t="shared" si="0"/>
        <v>40</v>
      </c>
    </row>
    <row r="6" spans="1:22" x14ac:dyDescent="0.25">
      <c r="A6" s="2">
        <v>93</v>
      </c>
      <c r="B6" s="105" t="s">
        <v>129</v>
      </c>
      <c r="C6" s="105" t="s">
        <v>130</v>
      </c>
      <c r="D6" s="2" t="s">
        <v>314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</row>
    <row r="7" spans="1:22" x14ac:dyDescent="0.25">
      <c r="A7" s="2">
        <v>94</v>
      </c>
      <c r="B7" s="111" t="s">
        <v>556</v>
      </c>
      <c r="C7" s="111" t="s">
        <v>557</v>
      </c>
      <c r="D7" s="2" t="s">
        <v>312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60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20</v>
      </c>
      <c r="S7" s="27">
        <v>0</v>
      </c>
      <c r="T7" s="27">
        <v>0</v>
      </c>
      <c r="U7" s="27">
        <v>0</v>
      </c>
      <c r="V7" s="27">
        <f t="shared" si="0"/>
        <v>80</v>
      </c>
    </row>
    <row r="8" spans="1:22" x14ac:dyDescent="0.25">
      <c r="A8" s="2">
        <v>95</v>
      </c>
      <c r="B8" s="99" t="s">
        <v>573</v>
      </c>
      <c r="C8" s="99" t="s">
        <v>574</v>
      </c>
      <c r="D8" s="2" t="s">
        <v>312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 t="s">
        <v>590</v>
      </c>
      <c r="O8" s="133"/>
      <c r="P8" s="133"/>
      <c r="Q8" s="133"/>
      <c r="R8" s="133"/>
      <c r="S8" s="133"/>
      <c r="T8" s="133"/>
      <c r="U8" s="133"/>
      <c r="V8" s="133" t="s">
        <v>590</v>
      </c>
    </row>
    <row r="9" spans="1:22" x14ac:dyDescent="0.25">
      <c r="A9" s="2">
        <v>96</v>
      </c>
      <c r="B9" s="111" t="s">
        <v>558</v>
      </c>
      <c r="C9" s="111" t="s">
        <v>559</v>
      </c>
      <c r="D9" s="2" t="s">
        <v>312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f t="shared" si="0"/>
        <v>0</v>
      </c>
    </row>
    <row r="10" spans="1:22" x14ac:dyDescent="0.25">
      <c r="A10" s="2">
        <v>97</v>
      </c>
      <c r="B10" s="111" t="s">
        <v>560</v>
      </c>
      <c r="C10" s="111" t="s">
        <v>561</v>
      </c>
      <c r="D10" s="2" t="s">
        <v>312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133" t="s">
        <v>597</v>
      </c>
      <c r="U10" s="133"/>
      <c r="V10" s="133" t="s">
        <v>590</v>
      </c>
    </row>
    <row r="11" spans="1:22" x14ac:dyDescent="0.25">
      <c r="A11" s="2">
        <v>98</v>
      </c>
      <c r="B11" s="111" t="s">
        <v>250</v>
      </c>
      <c r="C11" s="111" t="s">
        <v>251</v>
      </c>
      <c r="D11" s="2" t="s">
        <v>317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20</v>
      </c>
      <c r="M11" s="27">
        <v>0</v>
      </c>
      <c r="N11" s="27">
        <v>60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  <c r="U11" s="27">
        <v>0</v>
      </c>
      <c r="V11" s="27">
        <f t="shared" si="0"/>
        <v>80</v>
      </c>
    </row>
    <row r="12" spans="1:22" x14ac:dyDescent="0.25">
      <c r="A12" s="2">
        <v>99</v>
      </c>
      <c r="B12" s="111" t="s">
        <v>254</v>
      </c>
      <c r="C12" s="111" t="s">
        <v>255</v>
      </c>
      <c r="D12" s="2" t="s">
        <v>317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f t="shared" si="0"/>
        <v>0</v>
      </c>
    </row>
    <row r="13" spans="1:22" x14ac:dyDescent="0.25">
      <c r="A13" s="2">
        <v>100</v>
      </c>
      <c r="B13" s="111" t="s">
        <v>268</v>
      </c>
      <c r="C13" s="111"/>
      <c r="D13" s="2" t="s">
        <v>317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f t="shared" si="0"/>
        <v>0</v>
      </c>
    </row>
    <row r="14" spans="1:22" x14ac:dyDescent="0.25">
      <c r="A14" s="2">
        <v>101</v>
      </c>
      <c r="B14" s="111" t="s">
        <v>256</v>
      </c>
      <c r="C14" s="111" t="s">
        <v>257</v>
      </c>
      <c r="D14" s="2" t="s">
        <v>317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f t="shared" si="0"/>
        <v>0</v>
      </c>
    </row>
    <row r="15" spans="1:22" x14ac:dyDescent="0.25">
      <c r="A15" s="2">
        <v>102</v>
      </c>
      <c r="B15" s="105" t="s">
        <v>623</v>
      </c>
      <c r="C15" s="105" t="s">
        <v>253</v>
      </c>
      <c r="D15" s="2" t="s">
        <v>318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f t="shared" si="0"/>
        <v>0</v>
      </c>
    </row>
    <row r="16" spans="1:22" x14ac:dyDescent="0.25">
      <c r="A16" s="2">
        <v>103</v>
      </c>
      <c r="B16" s="111" t="s">
        <v>270</v>
      </c>
      <c r="C16" s="111" t="s">
        <v>271</v>
      </c>
      <c r="D16" s="2" t="s">
        <v>318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f t="shared" si="0"/>
        <v>0</v>
      </c>
    </row>
    <row r="17" spans="1:22" x14ac:dyDescent="0.25">
      <c r="A17" s="2">
        <v>104</v>
      </c>
      <c r="B17" s="111" t="s">
        <v>268</v>
      </c>
      <c r="C17" s="111" t="s">
        <v>269</v>
      </c>
      <c r="D17" s="2" t="s">
        <v>318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f t="shared" si="0"/>
        <v>0</v>
      </c>
    </row>
    <row r="18" spans="1:22" x14ac:dyDescent="0.25">
      <c r="A18" s="2">
        <v>105</v>
      </c>
      <c r="B18" s="111" t="s">
        <v>529</v>
      </c>
      <c r="C18" s="111" t="s">
        <v>272</v>
      </c>
      <c r="D18" s="2" t="s">
        <v>318</v>
      </c>
      <c r="E18" s="27">
        <v>60</v>
      </c>
      <c r="F18" s="27" t="s">
        <v>592</v>
      </c>
      <c r="G18" s="27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 t="s">
        <v>592</v>
      </c>
    </row>
    <row r="19" spans="1:22" x14ac:dyDescent="0.25">
      <c r="A19" s="2">
        <v>106</v>
      </c>
      <c r="B19" s="105" t="s">
        <v>198</v>
      </c>
      <c r="C19" s="105" t="s">
        <v>199</v>
      </c>
      <c r="D19" s="2" t="s">
        <v>315</v>
      </c>
      <c r="E19" s="27">
        <v>0</v>
      </c>
      <c r="F19" s="27">
        <v>0</v>
      </c>
      <c r="G19" s="27">
        <v>0</v>
      </c>
      <c r="H19" s="27">
        <v>0</v>
      </c>
      <c r="I19" s="27">
        <v>20</v>
      </c>
      <c r="J19" s="27">
        <v>20</v>
      </c>
      <c r="K19" s="27">
        <v>0</v>
      </c>
      <c r="L19" s="27">
        <v>20</v>
      </c>
      <c r="M19" s="27">
        <v>0</v>
      </c>
      <c r="N19" s="27" t="s">
        <v>590</v>
      </c>
      <c r="O19" s="133"/>
      <c r="P19" s="133"/>
      <c r="Q19" s="133"/>
      <c r="R19" s="133"/>
      <c r="S19" s="133"/>
      <c r="T19" s="133"/>
      <c r="U19" s="133"/>
      <c r="V19" s="133" t="s">
        <v>590</v>
      </c>
    </row>
    <row r="20" spans="1:22" x14ac:dyDescent="0.25">
      <c r="A20" s="2">
        <v>107</v>
      </c>
      <c r="B20" s="105" t="s">
        <v>202</v>
      </c>
      <c r="C20" s="105" t="s">
        <v>203</v>
      </c>
      <c r="D20" s="2" t="s">
        <v>315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x14ac:dyDescent="0.25">
      <c r="A21" s="2">
        <v>108</v>
      </c>
      <c r="B21" s="105" t="s">
        <v>200</v>
      </c>
      <c r="C21" s="105" t="s">
        <v>201</v>
      </c>
      <c r="D21" s="2" t="s">
        <v>315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f t="shared" si="0"/>
        <v>0</v>
      </c>
    </row>
    <row r="22" spans="1:22" x14ac:dyDescent="0.25">
      <c r="A22" s="2">
        <v>109</v>
      </c>
      <c r="B22" s="99" t="s">
        <v>562</v>
      </c>
      <c r="C22" s="99" t="s">
        <v>563</v>
      </c>
      <c r="D22" s="2" t="s">
        <v>315</v>
      </c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1:22" x14ac:dyDescent="0.25">
      <c r="A23" s="2">
        <v>110</v>
      </c>
      <c r="B23" s="111" t="s">
        <v>228</v>
      </c>
      <c r="C23" s="111" t="s">
        <v>229</v>
      </c>
      <c r="D23" s="2" t="s">
        <v>316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20</v>
      </c>
      <c r="M23" s="27">
        <v>0</v>
      </c>
      <c r="N23" s="27">
        <v>60</v>
      </c>
      <c r="O23" s="27">
        <v>0</v>
      </c>
      <c r="P23" s="27">
        <v>0</v>
      </c>
      <c r="Q23" s="27">
        <v>0</v>
      </c>
      <c r="R23" s="133" t="s">
        <v>590</v>
      </c>
      <c r="S23" s="133"/>
      <c r="T23" s="133"/>
      <c r="U23" s="133"/>
      <c r="V23" s="133" t="s">
        <v>590</v>
      </c>
    </row>
    <row r="24" spans="1:22" x14ac:dyDescent="0.25">
      <c r="A24" s="2">
        <v>111</v>
      </c>
      <c r="B24" s="111" t="s">
        <v>232</v>
      </c>
      <c r="C24" s="121" t="s">
        <v>233</v>
      </c>
      <c r="D24" s="2" t="s">
        <v>316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20</v>
      </c>
      <c r="P24" s="27">
        <v>0</v>
      </c>
      <c r="Q24" s="27">
        <v>0</v>
      </c>
      <c r="R24" s="27">
        <v>60</v>
      </c>
      <c r="S24" s="27">
        <v>0</v>
      </c>
      <c r="T24" s="27">
        <v>0</v>
      </c>
      <c r="U24" s="27">
        <v>0</v>
      </c>
      <c r="V24" s="27">
        <f t="shared" si="0"/>
        <v>80</v>
      </c>
    </row>
    <row r="25" spans="1:22" x14ac:dyDescent="0.25">
      <c r="A25" s="2">
        <v>112</v>
      </c>
      <c r="B25" s="111" t="s">
        <v>230</v>
      </c>
      <c r="C25" s="111" t="s">
        <v>231</v>
      </c>
      <c r="D25" s="2" t="s">
        <v>316</v>
      </c>
      <c r="E25" s="27">
        <v>0</v>
      </c>
      <c r="F25" s="27">
        <v>0</v>
      </c>
      <c r="G25" s="27">
        <v>0</v>
      </c>
      <c r="H25" s="27">
        <v>20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f t="shared" si="0"/>
        <v>20</v>
      </c>
    </row>
    <row r="26" spans="1:22" ht="14.45" x14ac:dyDescent="0.3">
      <c r="A26" s="2">
        <v>113</v>
      </c>
      <c r="B26" s="111" t="s">
        <v>234</v>
      </c>
      <c r="C26" s="111" t="s">
        <v>609</v>
      </c>
      <c r="D26" s="2" t="s">
        <v>316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20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f t="shared" si="0"/>
        <v>20</v>
      </c>
    </row>
    <row r="27" spans="1:22" ht="14.45" x14ac:dyDescent="0.3">
      <c r="A27" s="2">
        <v>114</v>
      </c>
      <c r="B27" s="111" t="s">
        <v>332</v>
      </c>
      <c r="C27" s="111" t="s">
        <v>331</v>
      </c>
      <c r="D27" s="2" t="s">
        <v>353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 t="s">
        <v>590</v>
      </c>
      <c r="S27" s="133"/>
      <c r="T27" s="133"/>
      <c r="U27" s="133"/>
      <c r="V27" s="133" t="s">
        <v>590</v>
      </c>
    </row>
    <row r="28" spans="1:22" ht="14.45" x14ac:dyDescent="0.3">
      <c r="A28" s="2">
        <v>115</v>
      </c>
      <c r="B28" s="111" t="s">
        <v>280</v>
      </c>
      <c r="C28" s="111" t="s">
        <v>281</v>
      </c>
      <c r="D28" s="2" t="s">
        <v>319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  <c r="U28" s="27">
        <v>0</v>
      </c>
      <c r="V28" s="27">
        <f t="shared" si="0"/>
        <v>0</v>
      </c>
    </row>
    <row r="29" spans="1:22" ht="14.45" x14ac:dyDescent="0.3">
      <c r="A29" s="2">
        <v>116</v>
      </c>
      <c r="B29" s="111" t="s">
        <v>274</v>
      </c>
      <c r="C29" s="111" t="s">
        <v>275</v>
      </c>
      <c r="D29" s="2" t="s">
        <v>319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</row>
    <row r="30" spans="1:22" ht="14.45" x14ac:dyDescent="0.3">
      <c r="A30" s="2">
        <v>117</v>
      </c>
      <c r="B30" s="111" t="s">
        <v>278</v>
      </c>
      <c r="C30" s="111" t="s">
        <v>279</v>
      </c>
      <c r="D30" s="2" t="s">
        <v>319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65</v>
      </c>
      <c r="O30" s="27" t="s">
        <v>592</v>
      </c>
      <c r="P30" s="27"/>
      <c r="Q30" s="133"/>
      <c r="R30" s="133"/>
      <c r="S30" s="133"/>
      <c r="T30" s="133"/>
      <c r="U30" s="133"/>
      <c r="V30" s="133" t="s">
        <v>592</v>
      </c>
    </row>
    <row r="31" spans="1:22" ht="14.45" x14ac:dyDescent="0.3">
      <c r="A31" s="2">
        <v>118</v>
      </c>
      <c r="B31" s="111" t="s">
        <v>276</v>
      </c>
      <c r="C31" s="111" t="s">
        <v>277</v>
      </c>
      <c r="D31" s="2" t="s">
        <v>319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f t="shared" si="0"/>
        <v>0</v>
      </c>
    </row>
    <row r="32" spans="1:22" ht="14.45" x14ac:dyDescent="0.3">
      <c r="A32" s="2">
        <v>119</v>
      </c>
      <c r="B32" s="105" t="s">
        <v>145</v>
      </c>
      <c r="C32" s="105" t="s">
        <v>146</v>
      </c>
      <c r="D32" s="2" t="s">
        <v>357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f t="shared" si="0"/>
        <v>0</v>
      </c>
    </row>
    <row r="33" spans="1:22" ht="14.45" x14ac:dyDescent="0.3">
      <c r="A33" s="2">
        <v>120</v>
      </c>
      <c r="B33" s="98" t="s">
        <v>514</v>
      </c>
      <c r="C33" s="98" t="s">
        <v>571</v>
      </c>
      <c r="D33" s="2" t="s">
        <v>354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7">
        <f t="shared" si="0"/>
        <v>0</v>
      </c>
    </row>
    <row r="34" spans="1:22" ht="14.45" x14ac:dyDescent="0.3">
      <c r="A34" s="2">
        <v>121</v>
      </c>
      <c r="B34" s="105" t="s">
        <v>147</v>
      </c>
      <c r="C34" s="105" t="s">
        <v>148</v>
      </c>
      <c r="D34" s="2" t="s">
        <v>357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 t="s">
        <v>590</v>
      </c>
      <c r="N34" s="133"/>
      <c r="O34" s="133"/>
      <c r="P34" s="133"/>
      <c r="Q34" s="133"/>
      <c r="R34" s="133"/>
      <c r="S34" s="133"/>
      <c r="T34" s="133"/>
      <c r="U34" s="133"/>
      <c r="V34" s="133" t="s">
        <v>590</v>
      </c>
    </row>
    <row r="35" spans="1:22" ht="14.45" x14ac:dyDescent="0.3">
      <c r="A35" s="2">
        <v>122</v>
      </c>
      <c r="B35" s="105" t="s">
        <v>141</v>
      </c>
      <c r="C35" s="105" t="s">
        <v>142</v>
      </c>
      <c r="D35" s="2" t="s">
        <v>357</v>
      </c>
      <c r="E35" s="27">
        <v>0</v>
      </c>
      <c r="F35" s="27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  <c r="U35" s="27">
        <v>0</v>
      </c>
      <c r="V35" s="27">
        <f t="shared" ref="V35:V66" si="1">SUM(E35:U35)</f>
        <v>0</v>
      </c>
    </row>
    <row r="36" spans="1:22" ht="14.45" x14ac:dyDescent="0.3">
      <c r="A36" s="2">
        <v>123</v>
      </c>
      <c r="B36" s="105" t="s">
        <v>151</v>
      </c>
      <c r="C36" s="105" t="s">
        <v>152</v>
      </c>
      <c r="D36" s="2" t="s">
        <v>358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0</v>
      </c>
      <c r="K36" s="27">
        <v>0</v>
      </c>
      <c r="L36" s="27">
        <v>0</v>
      </c>
      <c r="M36" s="27">
        <v>0</v>
      </c>
      <c r="N36" s="27">
        <v>0</v>
      </c>
      <c r="O36" s="27">
        <v>0</v>
      </c>
      <c r="P36" s="27">
        <v>0</v>
      </c>
      <c r="Q36" s="27">
        <v>0</v>
      </c>
      <c r="R36" s="27">
        <v>0</v>
      </c>
      <c r="S36" s="27">
        <v>0</v>
      </c>
      <c r="T36" s="27">
        <v>0</v>
      </c>
      <c r="U36" s="27">
        <v>0</v>
      </c>
      <c r="V36" s="27">
        <f t="shared" si="1"/>
        <v>0</v>
      </c>
    </row>
    <row r="37" spans="1:22" ht="14.45" x14ac:dyDescent="0.3">
      <c r="A37" s="2">
        <v>124</v>
      </c>
      <c r="B37" s="105" t="s">
        <v>143</v>
      </c>
      <c r="C37" s="105" t="s">
        <v>144</v>
      </c>
      <c r="D37" s="2" t="s">
        <v>357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20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20</v>
      </c>
      <c r="U37" s="27">
        <v>0</v>
      </c>
      <c r="V37" s="27">
        <f t="shared" si="1"/>
        <v>40</v>
      </c>
    </row>
    <row r="38" spans="1:22" ht="14.45" x14ac:dyDescent="0.3">
      <c r="A38" s="2">
        <v>125</v>
      </c>
      <c r="B38" s="98" t="s">
        <v>575</v>
      </c>
      <c r="C38" s="98" t="s">
        <v>576</v>
      </c>
      <c r="D38" s="2" t="s">
        <v>358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f t="shared" si="1"/>
        <v>0</v>
      </c>
    </row>
    <row r="39" spans="1:22" ht="14.45" x14ac:dyDescent="0.3">
      <c r="A39" s="2">
        <v>126</v>
      </c>
      <c r="B39" s="105" t="s">
        <v>149</v>
      </c>
      <c r="C39" s="105" t="s">
        <v>150</v>
      </c>
      <c r="D39" s="2" t="s">
        <v>358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f t="shared" si="1"/>
        <v>0</v>
      </c>
    </row>
    <row r="40" spans="1:22" ht="14.45" x14ac:dyDescent="0.3">
      <c r="A40" s="2">
        <v>127</v>
      </c>
      <c r="B40" s="122" t="s">
        <v>329</v>
      </c>
      <c r="C40" s="122" t="s">
        <v>329</v>
      </c>
      <c r="D40" s="2" t="s">
        <v>359</v>
      </c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</row>
    <row r="41" spans="1:22" ht="14.45" x14ac:dyDescent="0.3">
      <c r="A41" s="2">
        <v>128</v>
      </c>
      <c r="B41" s="105"/>
      <c r="C41" s="105"/>
      <c r="D41" s="2" t="s">
        <v>358</v>
      </c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</row>
    <row r="42" spans="1:22" ht="14.45" x14ac:dyDescent="0.3">
      <c r="A42" s="2">
        <v>129</v>
      </c>
      <c r="B42" s="111" t="s">
        <v>326</v>
      </c>
      <c r="C42" s="123" t="s">
        <v>327</v>
      </c>
      <c r="D42" s="2" t="s">
        <v>328</v>
      </c>
      <c r="E42" s="27">
        <v>0</v>
      </c>
      <c r="F42" s="27">
        <v>0</v>
      </c>
      <c r="G42" s="27">
        <v>20</v>
      </c>
      <c r="H42" s="27">
        <v>0</v>
      </c>
      <c r="I42" s="27">
        <v>0</v>
      </c>
      <c r="J42" s="27">
        <v>0</v>
      </c>
      <c r="K42" s="27">
        <v>0</v>
      </c>
      <c r="L42" s="27" t="s">
        <v>590</v>
      </c>
      <c r="M42" s="133"/>
      <c r="N42" s="133"/>
      <c r="O42" s="133"/>
      <c r="P42" s="133"/>
      <c r="Q42" s="133"/>
      <c r="R42" s="133"/>
      <c r="S42" s="133"/>
      <c r="T42" s="133"/>
      <c r="U42" s="133"/>
      <c r="V42" s="133" t="s">
        <v>590</v>
      </c>
    </row>
    <row r="43" spans="1:22" ht="14.45" x14ac:dyDescent="0.3">
      <c r="A43" s="2">
        <v>130</v>
      </c>
      <c r="B43" s="100" t="s">
        <v>330</v>
      </c>
      <c r="C43" s="100" t="s">
        <v>572</v>
      </c>
      <c r="D43" s="2" t="s">
        <v>352</v>
      </c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</row>
    <row r="44" spans="1:22" ht="14.45" x14ac:dyDescent="0.3">
      <c r="A44" s="27"/>
      <c r="B44" s="107"/>
      <c r="C44" s="107"/>
      <c r="D44" s="26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>
        <f t="shared" si="1"/>
        <v>0</v>
      </c>
    </row>
    <row r="45" spans="1:22" ht="14.45" x14ac:dyDescent="0.3">
      <c r="A45" s="27"/>
      <c r="B45" s="107"/>
      <c r="C45" s="107"/>
      <c r="D45" s="26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>
        <f t="shared" si="1"/>
        <v>0</v>
      </c>
    </row>
    <row r="46" spans="1:22" ht="14.45" x14ac:dyDescent="0.3">
      <c r="A46" s="27"/>
      <c r="B46" s="107"/>
      <c r="C46" s="107"/>
      <c r="D46" s="26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>
        <f t="shared" si="1"/>
        <v>0</v>
      </c>
    </row>
    <row r="47" spans="1:22" ht="14.45" x14ac:dyDescent="0.3">
      <c r="A47" s="27"/>
      <c r="B47" s="107"/>
      <c r="C47" s="107"/>
      <c r="D47" s="26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>
        <f t="shared" si="1"/>
        <v>0</v>
      </c>
    </row>
    <row r="48" spans="1:22" ht="14.45" x14ac:dyDescent="0.3">
      <c r="A48" s="27"/>
      <c r="B48" s="107"/>
      <c r="C48" s="107"/>
      <c r="D48" s="26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>
        <f t="shared" si="1"/>
        <v>0</v>
      </c>
    </row>
    <row r="49" spans="1:22" ht="14.45" x14ac:dyDescent="0.3">
      <c r="A49" s="27"/>
      <c r="B49" s="107"/>
      <c r="C49" s="107"/>
      <c r="D49" s="26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>
        <f t="shared" si="1"/>
        <v>0</v>
      </c>
    </row>
    <row r="50" spans="1:22" x14ac:dyDescent="0.25">
      <c r="A50" s="27"/>
      <c r="B50" s="107"/>
      <c r="C50" s="107"/>
      <c r="D50" s="26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>
        <f t="shared" si="1"/>
        <v>0</v>
      </c>
    </row>
    <row r="51" spans="1:22" x14ac:dyDescent="0.25">
      <c r="A51" s="27"/>
      <c r="B51" s="107"/>
      <c r="C51" s="107"/>
      <c r="D51" s="26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>
        <f t="shared" si="1"/>
        <v>0</v>
      </c>
    </row>
    <row r="52" spans="1:22" x14ac:dyDescent="0.25">
      <c r="A52" s="27"/>
      <c r="B52" s="107"/>
      <c r="C52" s="107"/>
      <c r="D52" s="26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>
        <f t="shared" si="1"/>
        <v>0</v>
      </c>
    </row>
    <row r="53" spans="1:22" x14ac:dyDescent="0.25">
      <c r="A53" s="27"/>
      <c r="B53" s="107"/>
      <c r="C53" s="107"/>
      <c r="D53" s="26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>
        <f t="shared" si="1"/>
        <v>0</v>
      </c>
    </row>
    <row r="54" spans="1:22" x14ac:dyDescent="0.25">
      <c r="A54" s="27"/>
      <c r="B54" s="107"/>
      <c r="C54" s="107"/>
      <c r="D54" s="26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>
        <f t="shared" si="1"/>
        <v>0</v>
      </c>
    </row>
    <row r="55" spans="1:22" x14ac:dyDescent="0.25">
      <c r="A55" s="27"/>
      <c r="B55" s="107"/>
      <c r="C55" s="107"/>
      <c r="D55" s="26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>
        <f t="shared" si="1"/>
        <v>0</v>
      </c>
    </row>
    <row r="56" spans="1:22" x14ac:dyDescent="0.25">
      <c r="A56" s="27"/>
      <c r="B56" s="107"/>
      <c r="C56" s="107"/>
      <c r="D56" s="26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>
        <f t="shared" si="1"/>
        <v>0</v>
      </c>
    </row>
    <row r="57" spans="1:22" x14ac:dyDescent="0.25">
      <c r="A57" s="27"/>
      <c r="B57" s="107"/>
      <c r="C57" s="107"/>
      <c r="D57" s="26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>
        <f t="shared" si="1"/>
        <v>0</v>
      </c>
    </row>
    <row r="58" spans="1:22" x14ac:dyDescent="0.25">
      <c r="A58" s="27"/>
      <c r="B58" s="107"/>
      <c r="C58" s="107"/>
      <c r="D58" s="26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>
        <f t="shared" si="1"/>
        <v>0</v>
      </c>
    </row>
    <row r="59" spans="1:22" x14ac:dyDescent="0.25">
      <c r="A59" s="27"/>
      <c r="B59" s="107"/>
      <c r="C59" s="107"/>
      <c r="D59" s="26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>
        <f t="shared" si="1"/>
        <v>0</v>
      </c>
    </row>
    <row r="60" spans="1:22" x14ac:dyDescent="0.25">
      <c r="A60" s="27"/>
      <c r="B60" s="107"/>
      <c r="C60" s="107"/>
      <c r="D60" s="26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>
        <f t="shared" si="1"/>
        <v>0</v>
      </c>
    </row>
    <row r="61" spans="1:22" x14ac:dyDescent="0.25">
      <c r="A61" s="27"/>
      <c r="B61" s="107"/>
      <c r="C61" s="107"/>
      <c r="D61" s="26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>
        <f t="shared" si="1"/>
        <v>0</v>
      </c>
    </row>
    <row r="62" spans="1:22" x14ac:dyDescent="0.25">
      <c r="A62" s="27"/>
      <c r="B62" s="107"/>
      <c r="C62" s="107"/>
      <c r="D62" s="26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>
        <f t="shared" si="1"/>
        <v>0</v>
      </c>
    </row>
    <row r="63" spans="1:22" x14ac:dyDescent="0.25">
      <c r="A63" s="27"/>
      <c r="B63" s="107"/>
      <c r="C63" s="107"/>
      <c r="D63" s="26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>
        <f t="shared" si="1"/>
        <v>0</v>
      </c>
    </row>
    <row r="64" spans="1:22" x14ac:dyDescent="0.25">
      <c r="A64" s="27"/>
      <c r="B64" s="107"/>
      <c r="C64" s="107"/>
      <c r="D64" s="26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>
        <f t="shared" si="1"/>
        <v>0</v>
      </c>
    </row>
    <row r="65" spans="1:22" x14ac:dyDescent="0.25">
      <c r="A65" s="27"/>
      <c r="B65" s="107"/>
      <c r="C65" s="107"/>
      <c r="D65" s="26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>
        <f t="shared" si="1"/>
        <v>0</v>
      </c>
    </row>
    <row r="66" spans="1:22" x14ac:dyDescent="0.25">
      <c r="A66" s="27"/>
      <c r="B66" s="107"/>
      <c r="C66" s="107"/>
      <c r="D66" s="26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>
        <f t="shared" si="1"/>
        <v>0</v>
      </c>
    </row>
    <row r="67" spans="1:22" x14ac:dyDescent="0.25">
      <c r="A67" s="27"/>
      <c r="B67" s="107"/>
      <c r="C67" s="107"/>
      <c r="D67" s="26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>
        <f t="shared" ref="V67:V98" si="2">SUM(E67:U67)</f>
        <v>0</v>
      </c>
    </row>
    <row r="68" spans="1:22" x14ac:dyDescent="0.25">
      <c r="A68" s="27"/>
      <c r="B68" s="107"/>
      <c r="C68" s="107"/>
      <c r="D68" s="26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>
        <f t="shared" si="2"/>
        <v>0</v>
      </c>
    </row>
    <row r="69" spans="1:22" x14ac:dyDescent="0.25">
      <c r="A69" s="27"/>
      <c r="B69" s="107"/>
      <c r="C69" s="107"/>
      <c r="D69" s="26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>
        <f t="shared" si="2"/>
        <v>0</v>
      </c>
    </row>
    <row r="70" spans="1:22" x14ac:dyDescent="0.25">
      <c r="A70" s="27"/>
      <c r="B70" s="107"/>
      <c r="C70" s="107"/>
      <c r="D70" s="26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>
        <f t="shared" si="2"/>
        <v>0</v>
      </c>
    </row>
    <row r="71" spans="1:22" x14ac:dyDescent="0.25">
      <c r="A71" s="27"/>
      <c r="B71" s="107"/>
      <c r="C71" s="107"/>
      <c r="D71" s="26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>
        <f t="shared" si="2"/>
        <v>0</v>
      </c>
    </row>
    <row r="72" spans="1:22" x14ac:dyDescent="0.25">
      <c r="A72" s="27"/>
      <c r="B72" s="107"/>
      <c r="C72" s="107"/>
      <c r="D72" s="26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>
        <f t="shared" si="2"/>
        <v>0</v>
      </c>
    </row>
    <row r="73" spans="1:22" x14ac:dyDescent="0.25">
      <c r="A73" s="27"/>
      <c r="B73" s="107"/>
      <c r="C73" s="107"/>
      <c r="D73" s="26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>
        <f t="shared" si="2"/>
        <v>0</v>
      </c>
    </row>
    <row r="74" spans="1:22" x14ac:dyDescent="0.25">
      <c r="A74" s="27"/>
      <c r="B74" s="107"/>
      <c r="C74" s="107"/>
      <c r="D74" s="26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>
        <f t="shared" si="2"/>
        <v>0</v>
      </c>
    </row>
    <row r="75" spans="1:22" x14ac:dyDescent="0.25">
      <c r="A75" s="27"/>
      <c r="B75" s="107"/>
      <c r="C75" s="107"/>
      <c r="D75" s="26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>
        <f t="shared" si="2"/>
        <v>0</v>
      </c>
    </row>
    <row r="76" spans="1:22" x14ac:dyDescent="0.25">
      <c r="A76" s="27"/>
      <c r="B76" s="107"/>
      <c r="C76" s="107"/>
      <c r="D76" s="26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>
        <f t="shared" si="2"/>
        <v>0</v>
      </c>
    </row>
    <row r="77" spans="1:22" x14ac:dyDescent="0.25">
      <c r="A77" s="27"/>
      <c r="B77" s="107"/>
      <c r="C77" s="107"/>
      <c r="D77" s="26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>
        <f t="shared" si="2"/>
        <v>0</v>
      </c>
    </row>
    <row r="78" spans="1:22" x14ac:dyDescent="0.25">
      <c r="A78" s="27"/>
      <c r="B78" s="107"/>
      <c r="C78" s="107"/>
      <c r="D78" s="26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>
        <f t="shared" si="2"/>
        <v>0</v>
      </c>
    </row>
    <row r="79" spans="1:22" x14ac:dyDescent="0.25">
      <c r="A79" s="27"/>
      <c r="B79" s="107"/>
      <c r="C79" s="107"/>
      <c r="D79" s="26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>
        <f t="shared" si="2"/>
        <v>0</v>
      </c>
    </row>
    <row r="80" spans="1:22" x14ac:dyDescent="0.25">
      <c r="A80" s="27"/>
      <c r="B80" s="107"/>
      <c r="C80" s="107"/>
      <c r="D80" s="26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>
        <f t="shared" si="2"/>
        <v>0</v>
      </c>
    </row>
    <row r="81" spans="1:22" x14ac:dyDescent="0.25">
      <c r="A81" s="27"/>
      <c r="B81" s="107"/>
      <c r="C81" s="107"/>
      <c r="D81" s="26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>
        <f t="shared" si="2"/>
        <v>0</v>
      </c>
    </row>
    <row r="82" spans="1:22" x14ac:dyDescent="0.25">
      <c r="A82" s="27"/>
      <c r="B82" s="107"/>
      <c r="C82" s="107"/>
      <c r="D82" s="26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>
        <f t="shared" si="2"/>
        <v>0</v>
      </c>
    </row>
    <row r="83" spans="1:22" x14ac:dyDescent="0.25">
      <c r="A83" s="27"/>
      <c r="B83" s="107"/>
      <c r="C83" s="107"/>
      <c r="D83" s="26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>
        <f t="shared" si="2"/>
        <v>0</v>
      </c>
    </row>
    <row r="84" spans="1:22" x14ac:dyDescent="0.25">
      <c r="A84" s="27"/>
      <c r="B84" s="107"/>
      <c r="C84" s="107"/>
      <c r="D84" s="26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>
        <f t="shared" si="2"/>
        <v>0</v>
      </c>
    </row>
    <row r="85" spans="1:22" x14ac:dyDescent="0.25">
      <c r="A85" s="27"/>
      <c r="B85" s="107"/>
      <c r="C85" s="107"/>
      <c r="D85" s="26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>
        <f t="shared" si="2"/>
        <v>0</v>
      </c>
    </row>
    <row r="86" spans="1:22" x14ac:dyDescent="0.25">
      <c r="A86" s="27"/>
      <c r="B86" s="107"/>
      <c r="C86" s="107"/>
      <c r="D86" s="26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>
        <f t="shared" si="2"/>
        <v>0</v>
      </c>
    </row>
    <row r="87" spans="1:22" x14ac:dyDescent="0.25">
      <c r="A87" s="27"/>
      <c r="B87" s="107"/>
      <c r="C87" s="107"/>
      <c r="D87" s="26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>
        <f t="shared" si="2"/>
        <v>0</v>
      </c>
    </row>
    <row r="88" spans="1:22" x14ac:dyDescent="0.25">
      <c r="A88" s="27"/>
      <c r="B88" s="107"/>
      <c r="C88" s="107"/>
      <c r="D88" s="26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>
        <f t="shared" si="2"/>
        <v>0</v>
      </c>
    </row>
    <row r="89" spans="1:22" x14ac:dyDescent="0.25">
      <c r="A89" s="27"/>
      <c r="B89" s="107"/>
      <c r="C89" s="107"/>
      <c r="D89" s="26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>
        <f t="shared" si="2"/>
        <v>0</v>
      </c>
    </row>
    <row r="90" spans="1:22" x14ac:dyDescent="0.25">
      <c r="A90" s="27"/>
      <c r="B90" s="107"/>
      <c r="C90" s="107"/>
      <c r="D90" s="26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>
        <f t="shared" si="2"/>
        <v>0</v>
      </c>
    </row>
    <row r="91" spans="1:22" x14ac:dyDescent="0.25">
      <c r="A91" s="27"/>
      <c r="B91" s="107"/>
      <c r="C91" s="107"/>
      <c r="D91" s="26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>
        <f t="shared" si="2"/>
        <v>0</v>
      </c>
    </row>
    <row r="92" spans="1:22" x14ac:dyDescent="0.25">
      <c r="A92" s="27"/>
      <c r="B92" s="107"/>
      <c r="C92" s="107"/>
      <c r="D92" s="26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>
        <f t="shared" si="2"/>
        <v>0</v>
      </c>
    </row>
    <row r="93" spans="1:22" x14ac:dyDescent="0.25">
      <c r="A93" s="27"/>
      <c r="B93" s="107"/>
      <c r="C93" s="107"/>
      <c r="D93" s="26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>
        <f t="shared" si="2"/>
        <v>0</v>
      </c>
    </row>
    <row r="94" spans="1:22" x14ac:dyDescent="0.25">
      <c r="A94" s="27"/>
      <c r="B94" s="107"/>
      <c r="C94" s="107"/>
      <c r="D94" s="26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>
        <f t="shared" si="2"/>
        <v>0</v>
      </c>
    </row>
    <row r="95" spans="1:22" x14ac:dyDescent="0.25">
      <c r="A95" s="27"/>
      <c r="B95" s="107"/>
      <c r="C95" s="107"/>
      <c r="D95" s="26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>
        <f t="shared" si="2"/>
        <v>0</v>
      </c>
    </row>
    <row r="96" spans="1:22" x14ac:dyDescent="0.25">
      <c r="A96" s="27"/>
      <c r="B96" s="107"/>
      <c r="C96" s="107"/>
      <c r="D96" s="26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>
        <f t="shared" si="2"/>
        <v>0</v>
      </c>
    </row>
    <row r="97" spans="1:22" x14ac:dyDescent="0.25">
      <c r="A97" s="27"/>
      <c r="B97" s="107"/>
      <c r="C97" s="107"/>
      <c r="D97" s="26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>
        <f t="shared" si="2"/>
        <v>0</v>
      </c>
    </row>
    <row r="98" spans="1:22" x14ac:dyDescent="0.25">
      <c r="A98" s="27"/>
      <c r="B98" s="107"/>
      <c r="C98" s="107"/>
      <c r="D98" s="26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>
        <f t="shared" si="2"/>
        <v>0</v>
      </c>
    </row>
    <row r="99" spans="1:22" x14ac:dyDescent="0.25">
      <c r="A99" s="27"/>
      <c r="B99" s="107"/>
      <c r="C99" s="107"/>
      <c r="D99" s="26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>
        <f t="shared" ref="V99:V104" si="3">SUM(E99:U99)</f>
        <v>0</v>
      </c>
    </row>
    <row r="100" spans="1:22" x14ac:dyDescent="0.25">
      <c r="A100" s="27"/>
      <c r="B100" s="107"/>
      <c r="C100" s="107"/>
      <c r="D100" s="26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>
        <f t="shared" si="3"/>
        <v>0</v>
      </c>
    </row>
    <row r="101" spans="1:22" x14ac:dyDescent="0.25">
      <c r="A101" s="27"/>
      <c r="B101" s="107"/>
      <c r="C101" s="107"/>
      <c r="D101" s="26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>
        <f t="shared" si="3"/>
        <v>0</v>
      </c>
    </row>
    <row r="102" spans="1:22" x14ac:dyDescent="0.25">
      <c r="A102" s="27"/>
      <c r="B102" s="107"/>
      <c r="C102" s="107"/>
      <c r="D102" s="26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>
        <f t="shared" si="3"/>
        <v>0</v>
      </c>
    </row>
    <row r="103" spans="1:22" x14ac:dyDescent="0.25">
      <c r="A103" s="27"/>
      <c r="B103" s="107"/>
      <c r="C103" s="107"/>
      <c r="D103" s="26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>
        <f t="shared" si="3"/>
        <v>0</v>
      </c>
    </row>
    <row r="104" spans="1:22" x14ac:dyDescent="0.25">
      <c r="A104" s="27"/>
      <c r="B104" s="107"/>
      <c r="C104" s="107"/>
      <c r="D104" s="26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>
        <f t="shared" si="3"/>
        <v>0</v>
      </c>
    </row>
  </sheetData>
  <mergeCells count="1">
    <mergeCell ref="A1:B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G87"/>
  <sheetViews>
    <sheetView topLeftCell="A31" workbookViewId="0">
      <selection activeCell="E39" sqref="E39"/>
    </sheetView>
  </sheetViews>
  <sheetFormatPr defaultRowHeight="15" x14ac:dyDescent="0.25"/>
  <cols>
    <col min="1" max="1" width="13.5703125" customWidth="1"/>
    <col min="2" max="2" width="26.42578125" customWidth="1"/>
    <col min="5" max="5" width="22.28515625" bestFit="1" customWidth="1"/>
    <col min="6" max="6" width="13.28515625" bestFit="1" customWidth="1"/>
    <col min="7" max="7" width="10.42578125" customWidth="1"/>
  </cols>
  <sheetData>
    <row r="1" spans="1:4" x14ac:dyDescent="0.25">
      <c r="A1" s="1" t="s">
        <v>25</v>
      </c>
    </row>
    <row r="2" spans="1:4" x14ac:dyDescent="0.25">
      <c r="A2" t="s">
        <v>15</v>
      </c>
    </row>
    <row r="3" spans="1:4" x14ac:dyDescent="0.25">
      <c r="A3" t="s">
        <v>16</v>
      </c>
    </row>
    <row r="4" spans="1:4" x14ac:dyDescent="0.25">
      <c r="A4" t="s">
        <v>17</v>
      </c>
    </row>
    <row r="5" spans="1:4" x14ac:dyDescent="0.25">
      <c r="A5" t="s">
        <v>18</v>
      </c>
    </row>
    <row r="6" spans="1:4" x14ac:dyDescent="0.25">
      <c r="A6" t="s">
        <v>19</v>
      </c>
    </row>
    <row r="7" spans="1:4" x14ac:dyDescent="0.25">
      <c r="A7" t="s">
        <v>20</v>
      </c>
    </row>
    <row r="8" spans="1:4" x14ac:dyDescent="0.25">
      <c r="A8" t="s">
        <v>21</v>
      </c>
    </row>
    <row r="9" spans="1:4" x14ac:dyDescent="0.25">
      <c r="A9" t="s">
        <v>22</v>
      </c>
    </row>
    <row r="10" spans="1:4" x14ac:dyDescent="0.25">
      <c r="A10" t="s">
        <v>23</v>
      </c>
    </row>
    <row r="11" spans="1:4" x14ac:dyDescent="0.25">
      <c r="A11" t="s">
        <v>24</v>
      </c>
    </row>
    <row r="13" spans="1:4" x14ac:dyDescent="0.25">
      <c r="A13" s="15" t="s">
        <v>28</v>
      </c>
      <c r="B13" s="15"/>
      <c r="C13" s="6"/>
      <c r="D13" s="6"/>
    </row>
    <row r="14" spans="1:4" x14ac:dyDescent="0.25">
      <c r="A14" s="17" t="s">
        <v>26</v>
      </c>
      <c r="B14" s="17" t="s">
        <v>27</v>
      </c>
      <c r="C14" s="6"/>
      <c r="D14" s="6"/>
    </row>
    <row r="15" spans="1:4" x14ac:dyDescent="0.25">
      <c r="A15" s="13">
        <v>68.400000000000006</v>
      </c>
      <c r="B15" s="14">
        <f>100-A15</f>
        <v>31.599999999999994</v>
      </c>
      <c r="C15" s="6"/>
      <c r="D15" s="6"/>
    </row>
    <row r="17" spans="1:5" x14ac:dyDescent="0.25">
      <c r="A17" s="1" t="s">
        <v>101</v>
      </c>
    </row>
    <row r="18" spans="1:5" x14ac:dyDescent="0.25">
      <c r="A18" t="s">
        <v>102</v>
      </c>
    </row>
    <row r="19" spans="1:5" x14ac:dyDescent="0.25">
      <c r="A19" t="s">
        <v>103</v>
      </c>
    </row>
    <row r="20" spans="1:5" x14ac:dyDescent="0.25">
      <c r="A20" s="1" t="s">
        <v>29</v>
      </c>
      <c r="B20" s="1"/>
    </row>
    <row r="21" spans="1:5" x14ac:dyDescent="0.25">
      <c r="A21" t="s">
        <v>30</v>
      </c>
    </row>
    <row r="22" spans="1:5" x14ac:dyDescent="0.25">
      <c r="A22" t="s">
        <v>31</v>
      </c>
      <c r="E22" t="s">
        <v>32</v>
      </c>
    </row>
    <row r="23" spans="1:5" x14ac:dyDescent="0.25">
      <c r="A23" t="s">
        <v>33</v>
      </c>
      <c r="E23" t="s">
        <v>32</v>
      </c>
    </row>
    <row r="24" spans="1:5" x14ac:dyDescent="0.25">
      <c r="A24" t="s">
        <v>34</v>
      </c>
      <c r="E24" t="s">
        <v>35</v>
      </c>
    </row>
    <row r="25" spans="1:5" x14ac:dyDescent="0.25">
      <c r="A25" t="s">
        <v>36</v>
      </c>
      <c r="E25" t="s">
        <v>37</v>
      </c>
    </row>
    <row r="26" spans="1:5" x14ac:dyDescent="0.25">
      <c r="A26" t="s">
        <v>38</v>
      </c>
      <c r="E26" t="s">
        <v>35</v>
      </c>
    </row>
    <row r="27" spans="1:5" x14ac:dyDescent="0.25">
      <c r="A27" t="s">
        <v>39</v>
      </c>
      <c r="E27" t="s">
        <v>37</v>
      </c>
    </row>
    <row r="28" spans="1:5" x14ac:dyDescent="0.25">
      <c r="A28" t="s">
        <v>40</v>
      </c>
      <c r="E28" t="s">
        <v>37</v>
      </c>
    </row>
    <row r="29" spans="1:5" x14ac:dyDescent="0.25">
      <c r="A29" t="s">
        <v>41</v>
      </c>
      <c r="E29" t="s">
        <v>42</v>
      </c>
    </row>
    <row r="30" spans="1:5" x14ac:dyDescent="0.25">
      <c r="A30" s="15" t="s">
        <v>104</v>
      </c>
      <c r="B30" s="16" t="s">
        <v>105</v>
      </c>
      <c r="C30" s="15" t="s">
        <v>27</v>
      </c>
    </row>
    <row r="31" spans="1:5" x14ac:dyDescent="0.25">
      <c r="A31" s="4"/>
      <c r="B31" s="9"/>
      <c r="C31" s="4"/>
    </row>
    <row r="34" spans="1:7" x14ac:dyDescent="0.25">
      <c r="A34" s="1" t="s">
        <v>45</v>
      </c>
    </row>
    <row r="35" spans="1:7" x14ac:dyDescent="0.25">
      <c r="A35" t="s">
        <v>43</v>
      </c>
    </row>
    <row r="36" spans="1:7" x14ac:dyDescent="0.25">
      <c r="A36" t="s">
        <v>44</v>
      </c>
    </row>
    <row r="37" spans="1:7" x14ac:dyDescent="0.25">
      <c r="A37" t="s">
        <v>48</v>
      </c>
      <c r="E37" t="s">
        <v>49</v>
      </c>
    </row>
    <row r="38" spans="1:7" x14ac:dyDescent="0.25">
      <c r="A38" t="s">
        <v>50</v>
      </c>
      <c r="E38" t="s">
        <v>51</v>
      </c>
    </row>
    <row r="39" spans="1:7" x14ac:dyDescent="0.25">
      <c r="A39" t="s">
        <v>52</v>
      </c>
      <c r="E39" t="s">
        <v>37</v>
      </c>
    </row>
    <row r="40" spans="1:7" x14ac:dyDescent="0.25">
      <c r="A40" t="s">
        <v>53</v>
      </c>
      <c r="E40" t="s">
        <v>37</v>
      </c>
    </row>
    <row r="41" spans="1:7" x14ac:dyDescent="0.25">
      <c r="A41" t="s">
        <v>54</v>
      </c>
      <c r="E41" t="s">
        <v>55</v>
      </c>
    </row>
    <row r="42" spans="1:7" ht="15.75" thickBot="1" x14ac:dyDescent="0.3">
      <c r="A42" t="s">
        <v>56</v>
      </c>
      <c r="E42" t="s">
        <v>37</v>
      </c>
    </row>
    <row r="43" spans="1:7" ht="15.75" thickBot="1" x14ac:dyDescent="0.3">
      <c r="A43" t="s">
        <v>57</v>
      </c>
      <c r="E43" t="s">
        <v>58</v>
      </c>
      <c r="F43" s="10" t="s">
        <v>100</v>
      </c>
      <c r="G43" s="12">
        <v>4.33</v>
      </c>
    </row>
    <row r="44" spans="1:7" x14ac:dyDescent="0.25">
      <c r="A44" t="s">
        <v>46</v>
      </c>
      <c r="F44" s="18" t="s">
        <v>97</v>
      </c>
      <c r="G44" s="19" t="s">
        <v>96</v>
      </c>
    </row>
    <row r="45" spans="1:7" x14ac:dyDescent="0.25">
      <c r="A45" t="s">
        <v>59</v>
      </c>
      <c r="E45" t="s">
        <v>60</v>
      </c>
      <c r="F45" s="7"/>
      <c r="G45" s="5"/>
    </row>
    <row r="46" spans="1:7" x14ac:dyDescent="0.25">
      <c r="A46" t="s">
        <v>46</v>
      </c>
      <c r="F46" s="17" t="s">
        <v>98</v>
      </c>
      <c r="G46" s="15" t="s">
        <v>96</v>
      </c>
    </row>
    <row r="47" spans="1:7" ht="15.75" thickBot="1" x14ac:dyDescent="0.3">
      <c r="A47" t="s">
        <v>61</v>
      </c>
      <c r="E47" t="s">
        <v>60</v>
      </c>
      <c r="F47" s="8"/>
      <c r="G47" s="4"/>
    </row>
    <row r="48" spans="1:7" ht="15.75" thickBot="1" x14ac:dyDescent="0.3">
      <c r="A48" t="s">
        <v>62</v>
      </c>
      <c r="E48" t="s">
        <v>37</v>
      </c>
      <c r="F48" s="10" t="s">
        <v>99</v>
      </c>
      <c r="G48" s="11"/>
    </row>
    <row r="49" spans="1:5" x14ac:dyDescent="0.25">
      <c r="A49" t="s">
        <v>47</v>
      </c>
    </row>
    <row r="50" spans="1:5" x14ac:dyDescent="0.25">
      <c r="A50" t="s">
        <v>63</v>
      </c>
      <c r="E50" t="s">
        <v>37</v>
      </c>
    </row>
    <row r="51" spans="1:5" x14ac:dyDescent="0.25">
      <c r="A51" t="s">
        <v>64</v>
      </c>
      <c r="E51" t="s">
        <v>37</v>
      </c>
    </row>
    <row r="52" spans="1:5" x14ac:dyDescent="0.25">
      <c r="A52" t="s">
        <v>65</v>
      </c>
      <c r="E52" t="s">
        <v>37</v>
      </c>
    </row>
    <row r="53" spans="1:5" x14ac:dyDescent="0.25">
      <c r="A53" t="s">
        <v>66</v>
      </c>
      <c r="E53" t="s">
        <v>37</v>
      </c>
    </row>
    <row r="54" spans="1:5" x14ac:dyDescent="0.25">
      <c r="A54" t="s">
        <v>67</v>
      </c>
      <c r="E54" t="s">
        <v>68</v>
      </c>
    </row>
    <row r="55" spans="1:5" x14ac:dyDescent="0.25">
      <c r="A55" t="s">
        <v>69</v>
      </c>
      <c r="E55" t="s">
        <v>70</v>
      </c>
    </row>
    <row r="56" spans="1:5" x14ac:dyDescent="0.25">
      <c r="A56" t="s">
        <v>71</v>
      </c>
      <c r="E56" t="s">
        <v>70</v>
      </c>
    </row>
    <row r="58" spans="1:5" x14ac:dyDescent="0.25">
      <c r="A58" s="1" t="s">
        <v>87</v>
      </c>
    </row>
    <row r="59" spans="1:5" x14ac:dyDescent="0.25">
      <c r="A59" s="1" t="s">
        <v>72</v>
      </c>
    </row>
    <row r="60" spans="1:5" x14ac:dyDescent="0.25">
      <c r="A60" t="s">
        <v>73</v>
      </c>
    </row>
    <row r="61" spans="1:5" x14ac:dyDescent="0.25">
      <c r="A61" t="s">
        <v>74</v>
      </c>
    </row>
    <row r="62" spans="1:5" x14ac:dyDescent="0.25">
      <c r="A62" t="s">
        <v>75</v>
      </c>
    </row>
    <row r="63" spans="1:5" x14ac:dyDescent="0.25">
      <c r="A63" s="1" t="s">
        <v>76</v>
      </c>
    </row>
    <row r="64" spans="1:5" x14ac:dyDescent="0.25">
      <c r="A64" t="s">
        <v>77</v>
      </c>
    </row>
    <row r="65" spans="1:1" x14ac:dyDescent="0.25">
      <c r="A65" t="s">
        <v>78</v>
      </c>
    </row>
    <row r="66" spans="1:1" x14ac:dyDescent="0.25">
      <c r="A66" t="s">
        <v>79</v>
      </c>
    </row>
    <row r="67" spans="1:1" x14ac:dyDescent="0.25">
      <c r="A67" t="s">
        <v>80</v>
      </c>
    </row>
    <row r="68" spans="1:1" x14ac:dyDescent="0.25">
      <c r="A68" t="s">
        <v>81</v>
      </c>
    </row>
    <row r="69" spans="1:1" x14ac:dyDescent="0.25">
      <c r="A69" t="s">
        <v>82</v>
      </c>
    </row>
    <row r="71" spans="1:1" x14ac:dyDescent="0.25">
      <c r="A71" t="s">
        <v>83</v>
      </c>
    </row>
    <row r="72" spans="1:1" x14ac:dyDescent="0.25">
      <c r="A72" t="s">
        <v>84</v>
      </c>
    </row>
    <row r="73" spans="1:1" x14ac:dyDescent="0.25">
      <c r="A73" t="s">
        <v>80</v>
      </c>
    </row>
    <row r="74" spans="1:1" x14ac:dyDescent="0.25">
      <c r="A74" t="s">
        <v>85</v>
      </c>
    </row>
    <row r="75" spans="1:1" x14ac:dyDescent="0.25">
      <c r="A75" t="s">
        <v>86</v>
      </c>
    </row>
    <row r="77" spans="1:1" x14ac:dyDescent="0.25">
      <c r="A77" t="s">
        <v>88</v>
      </c>
    </row>
    <row r="78" spans="1:1" x14ac:dyDescent="0.25">
      <c r="A78" t="s">
        <v>89</v>
      </c>
    </row>
    <row r="79" spans="1:1" x14ac:dyDescent="0.25">
      <c r="A79" t="s">
        <v>90</v>
      </c>
    </row>
    <row r="80" spans="1:1" x14ac:dyDescent="0.25">
      <c r="A80" t="s">
        <v>80</v>
      </c>
    </row>
    <row r="81" spans="1:1" x14ac:dyDescent="0.25">
      <c r="A81" t="s">
        <v>91</v>
      </c>
    </row>
    <row r="82" spans="1:1" x14ac:dyDescent="0.25">
      <c r="A82" t="s">
        <v>81</v>
      </c>
    </row>
    <row r="83" spans="1:1" x14ac:dyDescent="0.25">
      <c r="A83" t="s">
        <v>92</v>
      </c>
    </row>
    <row r="84" spans="1:1" x14ac:dyDescent="0.25">
      <c r="A84" t="s">
        <v>93</v>
      </c>
    </row>
    <row r="85" spans="1:1" x14ac:dyDescent="0.25">
      <c r="A85" t="s">
        <v>80</v>
      </c>
    </row>
    <row r="86" spans="1:1" x14ac:dyDescent="0.25">
      <c r="A86" t="s">
        <v>91</v>
      </c>
    </row>
    <row r="87" spans="1:1" x14ac:dyDescent="0.25">
      <c r="A87" t="s">
        <v>81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4"/>
  <sheetViews>
    <sheetView zoomScale="80" zoomScaleNormal="80" workbookViewId="0">
      <selection activeCell="O30" sqref="O30"/>
    </sheetView>
  </sheetViews>
  <sheetFormatPr defaultRowHeight="15" x14ac:dyDescent="0.25"/>
  <cols>
    <col min="2" max="2" width="9.140625" style="1"/>
    <col min="5" max="5" width="9.140625" style="1"/>
    <col min="6" max="6" width="5.140625" customWidth="1"/>
    <col min="7" max="7" width="4.85546875" customWidth="1"/>
    <col min="10" max="10" width="4.28515625" customWidth="1"/>
    <col min="13" max="13" width="3.7109375" customWidth="1"/>
    <col min="16" max="16" width="4" customWidth="1"/>
    <col min="19" max="19" width="3" customWidth="1"/>
    <col min="22" max="22" width="3.7109375" customWidth="1"/>
    <col min="25" max="25" width="5" customWidth="1"/>
    <col min="28" max="28" width="4.42578125" customWidth="1"/>
  </cols>
  <sheetData>
    <row r="1" spans="1:30" s="125" customFormat="1" ht="18.75" x14ac:dyDescent="0.3">
      <c r="A1" s="125" t="s">
        <v>579</v>
      </c>
      <c r="C1" s="125" t="s">
        <v>580</v>
      </c>
    </row>
    <row r="2" spans="1:30" x14ac:dyDescent="0.25">
      <c r="A2" s="2">
        <f>D26-0.01</f>
        <v>3.5200000000000014</v>
      </c>
      <c r="B2" s="126">
        <f>E26+0.4</f>
        <v>10.400000000000004</v>
      </c>
      <c r="C2" s="126"/>
      <c r="D2" s="2">
        <v>4.17</v>
      </c>
      <c r="E2" s="126">
        <v>0.4</v>
      </c>
      <c r="H2" s="2" t="s">
        <v>581</v>
      </c>
      <c r="I2" s="126" t="s">
        <v>27</v>
      </c>
      <c r="J2" s="127"/>
      <c r="K2" s="2" t="s">
        <v>581</v>
      </c>
      <c r="L2" s="126" t="s">
        <v>27</v>
      </c>
      <c r="M2" s="127"/>
      <c r="N2" s="2" t="s">
        <v>581</v>
      </c>
      <c r="O2" s="126" t="s">
        <v>27</v>
      </c>
      <c r="P2" s="127"/>
      <c r="Q2" s="2" t="s">
        <v>581</v>
      </c>
      <c r="R2" s="126" t="s">
        <v>27</v>
      </c>
      <c r="S2" s="127"/>
      <c r="T2" s="2" t="s">
        <v>581</v>
      </c>
      <c r="U2" s="126" t="s">
        <v>27</v>
      </c>
      <c r="V2" s="127"/>
      <c r="W2" s="2"/>
      <c r="X2" s="2"/>
      <c r="Y2" s="127"/>
      <c r="Z2" s="2"/>
      <c r="AA2" s="2"/>
      <c r="AB2" s="127"/>
      <c r="AC2" s="2"/>
      <c r="AD2" s="2"/>
    </row>
    <row r="3" spans="1:30" x14ac:dyDescent="0.25">
      <c r="A3" s="2">
        <f>A2-0.01</f>
        <v>3.5100000000000016</v>
      </c>
      <c r="B3" s="126">
        <f>B2+0.4</f>
        <v>10.800000000000004</v>
      </c>
      <c r="C3" s="126"/>
      <c r="D3" s="2">
        <f>D2-0.01</f>
        <v>4.16</v>
      </c>
      <c r="E3" s="126">
        <f>E2+0.4</f>
        <v>0.8</v>
      </c>
      <c r="H3" s="2">
        <v>4.34</v>
      </c>
      <c r="I3" s="126">
        <v>0.4</v>
      </c>
      <c r="J3" s="127"/>
      <c r="K3" s="2">
        <v>5</v>
      </c>
      <c r="L3" s="126">
        <v>10.6</v>
      </c>
      <c r="M3" s="127"/>
      <c r="N3" s="2">
        <f>K28+0.01</f>
        <v>5.2599999999999945</v>
      </c>
      <c r="O3" s="126">
        <f>L28+0.4</f>
        <v>20.999999999999986</v>
      </c>
      <c r="P3" s="127"/>
      <c r="Q3" s="2">
        <f>N28+0.01</f>
        <v>5.5199999999999889</v>
      </c>
      <c r="R3" s="126">
        <f>O28+0.4</f>
        <v>31.399999999999949</v>
      </c>
      <c r="S3" s="127"/>
      <c r="T3" s="2">
        <f>Q28+0.01</f>
        <v>6.1799999999999962</v>
      </c>
      <c r="U3" s="126">
        <f>R28+0.4</f>
        <v>41.799999999999912</v>
      </c>
      <c r="V3" s="127"/>
      <c r="W3" s="2">
        <f>T28+0.01</f>
        <v>6.4399999999999906</v>
      </c>
      <c r="X3" s="126">
        <f>U28+0.4</f>
        <v>52.199999999999875</v>
      </c>
      <c r="Y3" s="127"/>
      <c r="Z3" s="2">
        <f>W28+0.01</f>
        <v>7.0999999999999979</v>
      </c>
      <c r="AA3" s="126">
        <f>X28+0.4</f>
        <v>62.599999999999838</v>
      </c>
      <c r="AB3" s="127"/>
      <c r="AC3" s="2">
        <f>Z28+0.01</f>
        <v>7.3599999999999923</v>
      </c>
      <c r="AD3" s="126">
        <f>AA28+0.4</f>
        <v>72.999999999999957</v>
      </c>
    </row>
    <row r="4" spans="1:30" x14ac:dyDescent="0.25">
      <c r="A4" s="2">
        <f>A3-0.01</f>
        <v>3.5000000000000018</v>
      </c>
      <c r="B4" s="126">
        <f>B3+0.4</f>
        <v>11.200000000000005</v>
      </c>
      <c r="C4" s="126"/>
      <c r="D4" s="2">
        <f t="shared" ref="D4:D26" si="0">D3-0.01</f>
        <v>4.1500000000000004</v>
      </c>
      <c r="E4" s="126">
        <f t="shared" ref="E4:E26" si="1">E3+0.4</f>
        <v>1.2000000000000002</v>
      </c>
      <c r="H4" s="2">
        <f>H3+0.01</f>
        <v>4.3499999999999996</v>
      </c>
      <c r="I4" s="126">
        <v>0.8</v>
      </c>
      <c r="J4" s="127"/>
      <c r="K4" s="2">
        <f t="shared" ref="K4:K28" si="2">K3+0.01</f>
        <v>5.01</v>
      </c>
      <c r="L4" s="126">
        <f t="shared" ref="L4:L28" si="3">L3+0.4</f>
        <v>11</v>
      </c>
      <c r="M4" s="127"/>
      <c r="N4" s="2">
        <f t="shared" ref="N4:N28" si="4">N3+0.01</f>
        <v>5.2699999999999942</v>
      </c>
      <c r="O4" s="126">
        <f t="shared" ref="O4:O28" si="5">O3+0.4</f>
        <v>21.399999999999984</v>
      </c>
      <c r="P4" s="127"/>
      <c r="Q4" s="2">
        <f t="shared" ref="Q4:Q10" si="6">Q3+0.01</f>
        <v>5.5299999999999887</v>
      </c>
      <c r="R4" s="126">
        <f t="shared" ref="R4:R28" si="7">R3+0.4</f>
        <v>31.799999999999947</v>
      </c>
      <c r="S4" s="127"/>
      <c r="T4" s="2">
        <f t="shared" ref="T4:T28" si="8">T3+0.01</f>
        <v>6.1899999999999959</v>
      </c>
      <c r="U4" s="126">
        <f t="shared" ref="U4:U28" si="9">U3+0.4</f>
        <v>42.19999999999991</v>
      </c>
      <c r="V4" s="127"/>
      <c r="W4" s="2">
        <f t="shared" ref="W4:W16" si="10">W3+0.01</f>
        <v>6.4499999999999904</v>
      </c>
      <c r="X4" s="126">
        <f t="shared" ref="X4:X28" si="11">X3+0.4</f>
        <v>52.599999999999874</v>
      </c>
      <c r="Y4" s="127"/>
      <c r="Z4" s="2">
        <f t="shared" ref="Z4:Z28" si="12">Z3+0.01</f>
        <v>7.1099999999999977</v>
      </c>
      <c r="AA4" s="126">
        <f t="shared" ref="AA4:AA28" si="13">AA3+0.4</f>
        <v>62.999999999999837</v>
      </c>
      <c r="AB4" s="127"/>
      <c r="AC4" s="2">
        <f t="shared" ref="AC4:AC26" si="14">AC3+0.01</f>
        <v>7.3699999999999921</v>
      </c>
      <c r="AD4" s="126">
        <f t="shared" ref="AD4:AD26" si="15">AD3+0.4</f>
        <v>73.399999999999963</v>
      </c>
    </row>
    <row r="5" spans="1:30" x14ac:dyDescent="0.25">
      <c r="A5" s="2">
        <f>A4-0.01</f>
        <v>3.490000000000002</v>
      </c>
      <c r="B5" s="126">
        <f>B4+0.4</f>
        <v>11.600000000000005</v>
      </c>
      <c r="C5" s="126"/>
      <c r="D5" s="2">
        <f t="shared" si="0"/>
        <v>4.1400000000000006</v>
      </c>
      <c r="E5" s="126">
        <f t="shared" si="1"/>
        <v>1.6</v>
      </c>
      <c r="H5" s="2">
        <f t="shared" ref="H5:H28" si="16">H4+0.01</f>
        <v>4.3599999999999994</v>
      </c>
      <c r="I5" s="126">
        <v>1.2</v>
      </c>
      <c r="J5" s="127"/>
      <c r="K5" s="2">
        <f t="shared" si="2"/>
        <v>5.0199999999999996</v>
      </c>
      <c r="L5" s="126">
        <f t="shared" si="3"/>
        <v>11.4</v>
      </c>
      <c r="M5" s="127"/>
      <c r="N5" s="2">
        <f t="shared" si="4"/>
        <v>5.279999999999994</v>
      </c>
      <c r="O5" s="126">
        <f t="shared" si="5"/>
        <v>21.799999999999983</v>
      </c>
      <c r="P5" s="127"/>
      <c r="Q5" s="2">
        <f t="shared" si="6"/>
        <v>5.5399999999999885</v>
      </c>
      <c r="R5" s="126">
        <f t="shared" si="7"/>
        <v>32.199999999999946</v>
      </c>
      <c r="S5" s="127"/>
      <c r="T5" s="2">
        <f t="shared" si="8"/>
        <v>6.1999999999999957</v>
      </c>
      <c r="U5" s="126">
        <f t="shared" si="9"/>
        <v>42.599999999999909</v>
      </c>
      <c r="V5" s="127"/>
      <c r="W5" s="2">
        <f t="shared" si="10"/>
        <v>6.4599999999999902</v>
      </c>
      <c r="X5" s="126">
        <f t="shared" si="11"/>
        <v>52.999999999999872</v>
      </c>
      <c r="Y5" s="127"/>
      <c r="Z5" s="2">
        <f t="shared" si="12"/>
        <v>7.1199999999999974</v>
      </c>
      <c r="AA5" s="126">
        <f t="shared" si="13"/>
        <v>63.399999999999835</v>
      </c>
      <c r="AB5" s="127"/>
      <c r="AC5" s="2">
        <f t="shared" si="14"/>
        <v>7.3799999999999919</v>
      </c>
      <c r="AD5" s="126">
        <f t="shared" si="15"/>
        <v>73.799999999999969</v>
      </c>
    </row>
    <row r="6" spans="1:30" x14ac:dyDescent="0.25">
      <c r="A6" s="2">
        <f t="shared" ref="A6:A26" si="17">A5-0.01</f>
        <v>3.4800000000000022</v>
      </c>
      <c r="B6" s="126">
        <f t="shared" ref="B6:B26" si="18">B5+0.4</f>
        <v>12.000000000000005</v>
      </c>
      <c r="C6" s="126"/>
      <c r="D6" s="2">
        <f t="shared" si="0"/>
        <v>4.1300000000000008</v>
      </c>
      <c r="E6" s="126">
        <f t="shared" si="1"/>
        <v>2</v>
      </c>
      <c r="H6" s="2">
        <f t="shared" si="16"/>
        <v>4.3699999999999992</v>
      </c>
      <c r="I6" s="126">
        <v>1.4</v>
      </c>
      <c r="J6" s="127"/>
      <c r="K6" s="2">
        <f t="shared" si="2"/>
        <v>5.0299999999999994</v>
      </c>
      <c r="L6" s="126">
        <f t="shared" si="3"/>
        <v>11.8</v>
      </c>
      <c r="M6" s="127"/>
      <c r="N6" s="2">
        <f t="shared" si="4"/>
        <v>5.2899999999999938</v>
      </c>
      <c r="O6" s="126">
        <f t="shared" si="5"/>
        <v>22.199999999999982</v>
      </c>
      <c r="P6" s="127"/>
      <c r="Q6" s="2">
        <f t="shared" si="6"/>
        <v>5.5499999999999883</v>
      </c>
      <c r="R6" s="126">
        <f t="shared" si="7"/>
        <v>32.599999999999945</v>
      </c>
      <c r="S6" s="127"/>
      <c r="T6" s="2">
        <f t="shared" si="8"/>
        <v>6.2099999999999955</v>
      </c>
      <c r="U6" s="126">
        <f t="shared" si="9"/>
        <v>42.999999999999908</v>
      </c>
      <c r="V6" s="127"/>
      <c r="W6" s="2">
        <f t="shared" si="10"/>
        <v>6.46999999999999</v>
      </c>
      <c r="X6" s="126">
        <f t="shared" si="11"/>
        <v>53.399999999999871</v>
      </c>
      <c r="Y6" s="127"/>
      <c r="Z6" s="2">
        <f t="shared" si="12"/>
        <v>7.1299999999999972</v>
      </c>
      <c r="AA6" s="126">
        <f t="shared" si="13"/>
        <v>63.799999999999834</v>
      </c>
      <c r="AB6" s="127"/>
      <c r="AC6" s="2">
        <f t="shared" si="14"/>
        <v>7.3899999999999917</v>
      </c>
      <c r="AD6" s="126">
        <f t="shared" si="15"/>
        <v>74.199999999999974</v>
      </c>
    </row>
    <row r="7" spans="1:30" x14ac:dyDescent="0.25">
      <c r="A7" s="2">
        <f t="shared" si="17"/>
        <v>3.4700000000000024</v>
      </c>
      <c r="B7" s="126">
        <f t="shared" si="18"/>
        <v>12.400000000000006</v>
      </c>
      <c r="C7" s="126"/>
      <c r="D7" s="2">
        <f t="shared" si="0"/>
        <v>4.120000000000001</v>
      </c>
      <c r="E7" s="126">
        <f t="shared" si="1"/>
        <v>2.4</v>
      </c>
      <c r="H7" s="2">
        <f t="shared" si="16"/>
        <v>4.379999999999999</v>
      </c>
      <c r="I7" s="126">
        <v>1.8</v>
      </c>
      <c r="J7" s="127"/>
      <c r="K7" s="2">
        <f t="shared" si="2"/>
        <v>5.0399999999999991</v>
      </c>
      <c r="L7" s="126">
        <f t="shared" si="3"/>
        <v>12.200000000000001</v>
      </c>
      <c r="M7" s="127"/>
      <c r="N7" s="2">
        <f t="shared" si="4"/>
        <v>5.2999999999999936</v>
      </c>
      <c r="O7" s="126">
        <f t="shared" si="5"/>
        <v>22.59999999999998</v>
      </c>
      <c r="P7" s="127"/>
      <c r="Q7" s="2">
        <f t="shared" si="6"/>
        <v>5.5599999999999881</v>
      </c>
      <c r="R7" s="126">
        <f t="shared" si="7"/>
        <v>32.999999999999943</v>
      </c>
      <c r="S7" s="127"/>
      <c r="T7" s="2">
        <f t="shared" si="8"/>
        <v>6.2199999999999953</v>
      </c>
      <c r="U7" s="126">
        <f t="shared" si="9"/>
        <v>43.399999999999906</v>
      </c>
      <c r="V7" s="127"/>
      <c r="W7" s="2">
        <f t="shared" si="10"/>
        <v>6.4799999999999898</v>
      </c>
      <c r="X7" s="126">
        <f t="shared" si="11"/>
        <v>53.799999999999869</v>
      </c>
      <c r="Y7" s="127"/>
      <c r="Z7" s="2">
        <f t="shared" si="12"/>
        <v>7.139999999999997</v>
      </c>
      <c r="AA7" s="126">
        <f t="shared" si="13"/>
        <v>64.199999999999832</v>
      </c>
      <c r="AB7" s="127"/>
      <c r="AC7" s="2">
        <f t="shared" si="14"/>
        <v>7.3999999999999915</v>
      </c>
      <c r="AD7" s="126">
        <f t="shared" si="15"/>
        <v>74.59999999999998</v>
      </c>
    </row>
    <row r="8" spans="1:30" x14ac:dyDescent="0.25">
      <c r="A8" s="2">
        <f t="shared" si="17"/>
        <v>3.4600000000000026</v>
      </c>
      <c r="B8" s="126">
        <f t="shared" si="18"/>
        <v>12.800000000000006</v>
      </c>
      <c r="C8" s="126"/>
      <c r="D8" s="2">
        <f t="shared" si="0"/>
        <v>4.1100000000000012</v>
      </c>
      <c r="E8" s="126">
        <f t="shared" si="1"/>
        <v>2.8</v>
      </c>
      <c r="H8" s="2">
        <f t="shared" si="16"/>
        <v>4.3899999999999988</v>
      </c>
      <c r="I8" s="126">
        <v>2.2000000000000002</v>
      </c>
      <c r="J8" s="127"/>
      <c r="K8" s="2">
        <f t="shared" si="2"/>
        <v>5.0499999999999989</v>
      </c>
      <c r="L8" s="126">
        <f t="shared" si="3"/>
        <v>12.600000000000001</v>
      </c>
      <c r="M8" s="127"/>
      <c r="N8" s="2">
        <f t="shared" si="4"/>
        <v>5.3099999999999934</v>
      </c>
      <c r="O8" s="126">
        <f t="shared" si="5"/>
        <v>22.999999999999979</v>
      </c>
      <c r="P8" s="127"/>
      <c r="Q8" s="2">
        <f t="shared" si="6"/>
        <v>5.5699999999999878</v>
      </c>
      <c r="R8" s="126">
        <f t="shared" si="7"/>
        <v>33.399999999999942</v>
      </c>
      <c r="S8" s="127"/>
      <c r="T8" s="2">
        <f t="shared" si="8"/>
        <v>6.2299999999999951</v>
      </c>
      <c r="U8" s="126">
        <f t="shared" si="9"/>
        <v>43.799999999999905</v>
      </c>
      <c r="V8" s="127"/>
      <c r="W8" s="2">
        <f t="shared" si="10"/>
        <v>6.4899999999999896</v>
      </c>
      <c r="X8" s="126">
        <f t="shared" si="11"/>
        <v>54.199999999999868</v>
      </c>
      <c r="Y8" s="127"/>
      <c r="Z8" s="2">
        <f t="shared" si="12"/>
        <v>7.1499999999999968</v>
      </c>
      <c r="AA8" s="126">
        <f t="shared" si="13"/>
        <v>64.599999999999838</v>
      </c>
      <c r="AB8" s="127"/>
      <c r="AC8" s="2">
        <f t="shared" si="14"/>
        <v>7.4099999999999913</v>
      </c>
      <c r="AD8" s="126">
        <f t="shared" si="15"/>
        <v>74.999999999999986</v>
      </c>
    </row>
    <row r="9" spans="1:30" x14ac:dyDescent="0.25">
      <c r="A9" s="2">
        <f t="shared" si="17"/>
        <v>3.4500000000000028</v>
      </c>
      <c r="B9" s="126">
        <f t="shared" si="18"/>
        <v>13.200000000000006</v>
      </c>
      <c r="C9" s="126"/>
      <c r="D9" s="2">
        <f t="shared" si="0"/>
        <v>4.1000000000000014</v>
      </c>
      <c r="E9" s="126">
        <f t="shared" si="1"/>
        <v>3.1999999999999997</v>
      </c>
      <c r="H9" s="2">
        <f t="shared" si="16"/>
        <v>4.3999999999999986</v>
      </c>
      <c r="I9" s="126">
        <f>I8+0.4</f>
        <v>2.6</v>
      </c>
      <c r="J9" s="127"/>
      <c r="K9" s="2">
        <f t="shared" si="2"/>
        <v>5.0599999999999987</v>
      </c>
      <c r="L9" s="126">
        <f t="shared" si="3"/>
        <v>13.000000000000002</v>
      </c>
      <c r="M9" s="127"/>
      <c r="N9" s="2">
        <f t="shared" si="4"/>
        <v>5.3199999999999932</v>
      </c>
      <c r="O9" s="126">
        <f t="shared" si="5"/>
        <v>23.399999999999977</v>
      </c>
      <c r="P9" s="127"/>
      <c r="Q9" s="2">
        <f t="shared" si="6"/>
        <v>5.5799999999999876</v>
      </c>
      <c r="R9" s="126">
        <f t="shared" si="7"/>
        <v>33.79999999999994</v>
      </c>
      <c r="S9" s="127"/>
      <c r="T9" s="2">
        <f t="shared" si="8"/>
        <v>6.2399999999999949</v>
      </c>
      <c r="U9" s="126">
        <f t="shared" si="9"/>
        <v>44.199999999999903</v>
      </c>
      <c r="V9" s="127"/>
      <c r="W9" s="2">
        <f t="shared" si="10"/>
        <v>6.4999999999999893</v>
      </c>
      <c r="X9" s="126">
        <f t="shared" si="11"/>
        <v>54.599999999999866</v>
      </c>
      <c r="Y9" s="127"/>
      <c r="Z9" s="2">
        <f t="shared" si="12"/>
        <v>7.1599999999999966</v>
      </c>
      <c r="AA9" s="126">
        <f t="shared" si="13"/>
        <v>64.999999999999844</v>
      </c>
      <c r="AB9" s="127"/>
      <c r="AC9" s="2">
        <f t="shared" si="14"/>
        <v>7.419999999999991</v>
      </c>
      <c r="AD9" s="126">
        <f t="shared" si="15"/>
        <v>75.399999999999991</v>
      </c>
    </row>
    <row r="10" spans="1:30" x14ac:dyDescent="0.25">
      <c r="A10" s="2">
        <f t="shared" si="17"/>
        <v>3.4400000000000031</v>
      </c>
      <c r="B10" s="126">
        <f t="shared" si="18"/>
        <v>13.600000000000007</v>
      </c>
      <c r="C10" s="126"/>
      <c r="D10" s="2">
        <f t="shared" si="0"/>
        <v>4.0900000000000016</v>
      </c>
      <c r="E10" s="126">
        <f t="shared" si="1"/>
        <v>3.5999999999999996</v>
      </c>
      <c r="H10" s="2">
        <f t="shared" si="16"/>
        <v>4.4099999999999984</v>
      </c>
      <c r="I10" s="126">
        <f t="shared" ref="I10:I28" si="19">I9+0.4</f>
        <v>3</v>
      </c>
      <c r="J10" s="127"/>
      <c r="K10" s="2">
        <f t="shared" si="2"/>
        <v>5.0699999999999985</v>
      </c>
      <c r="L10" s="126">
        <f t="shared" si="3"/>
        <v>13.400000000000002</v>
      </c>
      <c r="M10" s="127"/>
      <c r="N10" s="2">
        <f t="shared" si="4"/>
        <v>5.329999999999993</v>
      </c>
      <c r="O10" s="126">
        <f t="shared" si="5"/>
        <v>23.799999999999976</v>
      </c>
      <c r="P10" s="127"/>
      <c r="Q10" s="2">
        <f t="shared" si="6"/>
        <v>5.5899999999999874</v>
      </c>
      <c r="R10" s="126">
        <f t="shared" si="7"/>
        <v>34.199999999999939</v>
      </c>
      <c r="S10" s="127"/>
      <c r="T10" s="2">
        <f t="shared" si="8"/>
        <v>6.2499999999999947</v>
      </c>
      <c r="U10" s="126">
        <f t="shared" si="9"/>
        <v>44.599999999999902</v>
      </c>
      <c r="V10" s="127"/>
      <c r="W10" s="2">
        <f t="shared" si="10"/>
        <v>6.5099999999999891</v>
      </c>
      <c r="X10" s="126">
        <f t="shared" si="11"/>
        <v>54.999999999999865</v>
      </c>
      <c r="Y10" s="127"/>
      <c r="Z10" s="2">
        <f t="shared" si="12"/>
        <v>7.1699999999999964</v>
      </c>
      <c r="AA10" s="126">
        <f t="shared" si="13"/>
        <v>65.399999999999849</v>
      </c>
      <c r="AB10" s="127"/>
      <c r="AC10" s="2">
        <f t="shared" si="14"/>
        <v>7.4299999999999908</v>
      </c>
      <c r="AD10" s="126">
        <f t="shared" si="15"/>
        <v>75.8</v>
      </c>
    </row>
    <row r="11" spans="1:30" x14ac:dyDescent="0.25">
      <c r="A11" s="2">
        <f t="shared" si="17"/>
        <v>3.4300000000000033</v>
      </c>
      <c r="B11" s="126">
        <f t="shared" si="18"/>
        <v>14.000000000000007</v>
      </c>
      <c r="C11" s="126"/>
      <c r="D11" s="2">
        <f t="shared" si="0"/>
        <v>4.0800000000000018</v>
      </c>
      <c r="E11" s="126">
        <f t="shared" si="1"/>
        <v>3.9999999999999996</v>
      </c>
      <c r="H11" s="2">
        <f t="shared" si="16"/>
        <v>4.4199999999999982</v>
      </c>
      <c r="I11" s="126">
        <f t="shared" si="19"/>
        <v>3.4</v>
      </c>
      <c r="J11" s="127"/>
      <c r="K11" s="2">
        <f t="shared" si="2"/>
        <v>5.0799999999999983</v>
      </c>
      <c r="L11" s="126">
        <f t="shared" si="3"/>
        <v>13.800000000000002</v>
      </c>
      <c r="M11" s="127"/>
      <c r="N11" s="2">
        <f t="shared" si="4"/>
        <v>5.3399999999999928</v>
      </c>
      <c r="O11" s="126">
        <f t="shared" si="5"/>
        <v>24.199999999999974</v>
      </c>
      <c r="P11" s="127"/>
      <c r="Q11" s="2">
        <v>6</v>
      </c>
      <c r="R11" s="126">
        <f t="shared" si="7"/>
        <v>34.599999999999937</v>
      </c>
      <c r="S11" s="127"/>
      <c r="T11" s="2">
        <f t="shared" si="8"/>
        <v>6.2599999999999945</v>
      </c>
      <c r="U11" s="126">
        <f t="shared" si="9"/>
        <v>44.999999999999901</v>
      </c>
      <c r="V11" s="127"/>
      <c r="W11" s="2">
        <f t="shared" si="10"/>
        <v>6.5199999999999889</v>
      </c>
      <c r="X11" s="126">
        <f t="shared" si="11"/>
        <v>55.399999999999864</v>
      </c>
      <c r="Y11" s="127"/>
      <c r="Z11" s="2">
        <f t="shared" si="12"/>
        <v>7.1799999999999962</v>
      </c>
      <c r="AA11" s="126">
        <f t="shared" si="13"/>
        <v>65.799999999999855</v>
      </c>
      <c r="AB11" s="127"/>
      <c r="AC11" s="2">
        <f t="shared" si="14"/>
        <v>7.4399999999999906</v>
      </c>
      <c r="AD11" s="126">
        <f t="shared" si="15"/>
        <v>76.2</v>
      </c>
    </row>
    <row r="12" spans="1:30" x14ac:dyDescent="0.25">
      <c r="A12" s="2">
        <f t="shared" si="17"/>
        <v>3.4200000000000035</v>
      </c>
      <c r="B12" s="126">
        <f t="shared" si="18"/>
        <v>14.400000000000007</v>
      </c>
      <c r="C12" s="126"/>
      <c r="D12" s="2">
        <f t="shared" si="0"/>
        <v>4.0700000000000021</v>
      </c>
      <c r="E12" s="126">
        <f t="shared" si="1"/>
        <v>4.3999999999999995</v>
      </c>
      <c r="H12" s="2">
        <f t="shared" si="16"/>
        <v>4.4299999999999979</v>
      </c>
      <c r="I12" s="126">
        <f t="shared" si="19"/>
        <v>3.8</v>
      </c>
      <c r="J12" s="127"/>
      <c r="K12" s="2">
        <f t="shared" si="2"/>
        <v>5.0899999999999981</v>
      </c>
      <c r="L12" s="126">
        <f t="shared" si="3"/>
        <v>14.200000000000003</v>
      </c>
      <c r="M12" s="127"/>
      <c r="N12" s="2">
        <f t="shared" si="4"/>
        <v>5.3499999999999925</v>
      </c>
      <c r="O12" s="126">
        <f t="shared" si="5"/>
        <v>24.599999999999973</v>
      </c>
      <c r="P12" s="127"/>
      <c r="Q12" s="2">
        <f t="shared" ref="Q12:Q28" si="20">Q11+0.01</f>
        <v>6.01</v>
      </c>
      <c r="R12" s="126">
        <f t="shared" si="7"/>
        <v>34.999999999999936</v>
      </c>
      <c r="S12" s="127"/>
      <c r="T12" s="2">
        <f t="shared" si="8"/>
        <v>6.2699999999999942</v>
      </c>
      <c r="U12" s="126">
        <f t="shared" si="9"/>
        <v>45.399999999999899</v>
      </c>
      <c r="V12" s="127"/>
      <c r="W12" s="2">
        <f t="shared" si="10"/>
        <v>6.5299999999999887</v>
      </c>
      <c r="X12" s="126">
        <f t="shared" si="11"/>
        <v>55.799999999999862</v>
      </c>
      <c r="Y12" s="127"/>
      <c r="Z12" s="2">
        <f t="shared" si="12"/>
        <v>7.1899999999999959</v>
      </c>
      <c r="AA12" s="126">
        <f t="shared" si="13"/>
        <v>66.199999999999861</v>
      </c>
      <c r="AB12" s="127"/>
      <c r="AC12" s="2">
        <f t="shared" si="14"/>
        <v>7.4499999999999904</v>
      </c>
      <c r="AD12" s="126">
        <f t="shared" si="15"/>
        <v>76.600000000000009</v>
      </c>
    </row>
    <row r="13" spans="1:30" x14ac:dyDescent="0.25">
      <c r="A13" s="2">
        <f t="shared" si="17"/>
        <v>3.4100000000000037</v>
      </c>
      <c r="B13" s="126">
        <f t="shared" si="18"/>
        <v>14.800000000000008</v>
      </c>
      <c r="C13" s="126"/>
      <c r="D13" s="2">
        <f t="shared" si="0"/>
        <v>4.0600000000000023</v>
      </c>
      <c r="E13" s="126">
        <f t="shared" si="1"/>
        <v>4.8</v>
      </c>
      <c r="H13" s="2">
        <f t="shared" si="16"/>
        <v>4.4399999999999977</v>
      </c>
      <c r="I13" s="126">
        <f t="shared" si="19"/>
        <v>4.2</v>
      </c>
      <c r="J13" s="127"/>
      <c r="K13" s="2">
        <f t="shared" si="2"/>
        <v>5.0999999999999979</v>
      </c>
      <c r="L13" s="126">
        <f t="shared" si="3"/>
        <v>14.600000000000003</v>
      </c>
      <c r="M13" s="127"/>
      <c r="N13" s="2">
        <f t="shared" si="4"/>
        <v>5.3599999999999923</v>
      </c>
      <c r="O13" s="126">
        <f t="shared" si="5"/>
        <v>24.999999999999972</v>
      </c>
      <c r="P13" s="127"/>
      <c r="Q13" s="2">
        <f t="shared" si="20"/>
        <v>6.02</v>
      </c>
      <c r="R13" s="126">
        <f t="shared" si="7"/>
        <v>35.399999999999935</v>
      </c>
      <c r="S13" s="127"/>
      <c r="T13" s="2">
        <f t="shared" si="8"/>
        <v>6.279999999999994</v>
      </c>
      <c r="U13" s="126">
        <f t="shared" si="9"/>
        <v>45.799999999999898</v>
      </c>
      <c r="V13" s="127"/>
      <c r="W13" s="2">
        <f t="shared" si="10"/>
        <v>6.5399999999999885</v>
      </c>
      <c r="X13" s="126">
        <f t="shared" si="11"/>
        <v>56.199999999999861</v>
      </c>
      <c r="Y13" s="127"/>
      <c r="Z13" s="2">
        <f t="shared" si="12"/>
        <v>7.1999999999999957</v>
      </c>
      <c r="AA13" s="126">
        <f t="shared" si="13"/>
        <v>66.599999999999866</v>
      </c>
      <c r="AB13" s="127"/>
      <c r="AC13" s="2">
        <f t="shared" si="14"/>
        <v>7.4599999999999902</v>
      </c>
      <c r="AD13" s="126">
        <f t="shared" si="15"/>
        <v>77.000000000000014</v>
      </c>
    </row>
    <row r="14" spans="1:30" x14ac:dyDescent="0.25">
      <c r="A14" s="2">
        <f t="shared" si="17"/>
        <v>3.4000000000000039</v>
      </c>
      <c r="B14" s="126">
        <f t="shared" si="18"/>
        <v>15.200000000000008</v>
      </c>
      <c r="C14" s="126"/>
      <c r="D14" s="2">
        <f t="shared" si="0"/>
        <v>4.0500000000000025</v>
      </c>
      <c r="E14" s="126">
        <f t="shared" si="1"/>
        <v>5.2</v>
      </c>
      <c r="H14" s="2">
        <f t="shared" si="16"/>
        <v>4.4499999999999975</v>
      </c>
      <c r="I14" s="126">
        <f t="shared" si="19"/>
        <v>4.6000000000000005</v>
      </c>
      <c r="J14" s="127"/>
      <c r="K14" s="2">
        <f t="shared" si="2"/>
        <v>5.1099999999999977</v>
      </c>
      <c r="L14" s="126">
        <f t="shared" si="3"/>
        <v>15.000000000000004</v>
      </c>
      <c r="M14" s="127"/>
      <c r="N14" s="2">
        <f t="shared" si="4"/>
        <v>5.3699999999999921</v>
      </c>
      <c r="O14" s="126">
        <f t="shared" si="5"/>
        <v>25.39999999999997</v>
      </c>
      <c r="P14" s="127"/>
      <c r="Q14" s="2">
        <f t="shared" si="20"/>
        <v>6.0299999999999994</v>
      </c>
      <c r="R14" s="126">
        <f t="shared" si="7"/>
        <v>35.799999999999933</v>
      </c>
      <c r="S14" s="127"/>
      <c r="T14" s="2">
        <f t="shared" si="8"/>
        <v>6.2899999999999938</v>
      </c>
      <c r="U14" s="126">
        <f t="shared" si="9"/>
        <v>46.199999999999896</v>
      </c>
      <c r="V14" s="127"/>
      <c r="W14" s="2">
        <f t="shared" si="10"/>
        <v>6.5499999999999883</v>
      </c>
      <c r="X14" s="126">
        <f t="shared" si="11"/>
        <v>56.599999999999859</v>
      </c>
      <c r="Y14" s="127"/>
      <c r="Z14" s="2">
        <f t="shared" si="12"/>
        <v>7.2099999999999955</v>
      </c>
      <c r="AA14" s="126">
        <f t="shared" si="13"/>
        <v>66.999999999999872</v>
      </c>
      <c r="AB14" s="127"/>
      <c r="AC14" s="2">
        <f t="shared" si="14"/>
        <v>7.46999999999999</v>
      </c>
      <c r="AD14" s="126">
        <f t="shared" si="15"/>
        <v>77.40000000000002</v>
      </c>
    </row>
    <row r="15" spans="1:30" x14ac:dyDescent="0.25">
      <c r="A15" s="2">
        <f t="shared" si="17"/>
        <v>3.3900000000000041</v>
      </c>
      <c r="B15" s="126">
        <f t="shared" si="18"/>
        <v>15.600000000000009</v>
      </c>
      <c r="C15" s="126"/>
      <c r="D15" s="2">
        <f t="shared" si="0"/>
        <v>4.0400000000000027</v>
      </c>
      <c r="E15" s="126">
        <f t="shared" si="1"/>
        <v>5.6000000000000005</v>
      </c>
      <c r="H15" s="2">
        <f t="shared" si="16"/>
        <v>4.4599999999999973</v>
      </c>
      <c r="I15" s="126">
        <f t="shared" si="19"/>
        <v>5.0000000000000009</v>
      </c>
      <c r="J15" s="127"/>
      <c r="K15" s="2">
        <f t="shared" si="2"/>
        <v>5.1199999999999974</v>
      </c>
      <c r="L15" s="126">
        <f t="shared" si="3"/>
        <v>15.400000000000004</v>
      </c>
      <c r="M15" s="127"/>
      <c r="N15" s="2">
        <f t="shared" si="4"/>
        <v>5.3799999999999919</v>
      </c>
      <c r="O15" s="126">
        <f t="shared" si="5"/>
        <v>25.799999999999969</v>
      </c>
      <c r="P15" s="127"/>
      <c r="Q15" s="2">
        <f t="shared" si="20"/>
        <v>6.0399999999999991</v>
      </c>
      <c r="R15" s="126">
        <f t="shared" si="7"/>
        <v>36.199999999999932</v>
      </c>
      <c r="S15" s="127"/>
      <c r="T15" s="2">
        <f t="shared" si="8"/>
        <v>6.2999999999999936</v>
      </c>
      <c r="U15" s="126">
        <f t="shared" si="9"/>
        <v>46.599999999999895</v>
      </c>
      <c r="V15" s="127"/>
      <c r="W15" s="2">
        <f t="shared" si="10"/>
        <v>6.5599999999999881</v>
      </c>
      <c r="X15" s="126">
        <f t="shared" si="11"/>
        <v>56.999999999999858</v>
      </c>
      <c r="Y15" s="127"/>
      <c r="Z15" s="2">
        <f t="shared" si="12"/>
        <v>7.2199999999999953</v>
      </c>
      <c r="AA15" s="126">
        <f t="shared" si="13"/>
        <v>67.399999999999878</v>
      </c>
      <c r="AB15" s="127"/>
      <c r="AC15" s="2">
        <f t="shared" si="14"/>
        <v>7.4799999999999898</v>
      </c>
      <c r="AD15" s="126">
        <f t="shared" si="15"/>
        <v>77.800000000000026</v>
      </c>
    </row>
    <row r="16" spans="1:30" x14ac:dyDescent="0.25">
      <c r="A16" s="2">
        <f t="shared" si="17"/>
        <v>3.3800000000000043</v>
      </c>
      <c r="B16" s="126">
        <f t="shared" si="18"/>
        <v>16.000000000000007</v>
      </c>
      <c r="C16" s="126"/>
      <c r="D16" s="2">
        <f t="shared" si="0"/>
        <v>4.0300000000000029</v>
      </c>
      <c r="E16" s="126">
        <f t="shared" si="1"/>
        <v>6.0000000000000009</v>
      </c>
      <c r="H16" s="2">
        <f t="shared" si="16"/>
        <v>4.4699999999999971</v>
      </c>
      <c r="I16" s="126">
        <f t="shared" si="19"/>
        <v>5.4000000000000012</v>
      </c>
      <c r="J16" s="127"/>
      <c r="K16" s="2">
        <f t="shared" si="2"/>
        <v>5.1299999999999972</v>
      </c>
      <c r="L16" s="126">
        <f t="shared" si="3"/>
        <v>15.800000000000004</v>
      </c>
      <c r="M16" s="127"/>
      <c r="N16" s="2">
        <f t="shared" si="4"/>
        <v>5.3899999999999917</v>
      </c>
      <c r="O16" s="126">
        <f t="shared" si="5"/>
        <v>26.199999999999967</v>
      </c>
      <c r="P16" s="127"/>
      <c r="Q16" s="2">
        <f t="shared" si="20"/>
        <v>6.0499999999999989</v>
      </c>
      <c r="R16" s="126">
        <f t="shared" si="7"/>
        <v>36.59999999999993</v>
      </c>
      <c r="S16" s="127"/>
      <c r="T16" s="2">
        <f t="shared" si="8"/>
        <v>6.3099999999999934</v>
      </c>
      <c r="U16" s="126">
        <f t="shared" si="9"/>
        <v>46.999999999999893</v>
      </c>
      <c r="V16" s="127"/>
      <c r="W16" s="2">
        <f t="shared" si="10"/>
        <v>6.5699999999999878</v>
      </c>
      <c r="X16" s="126">
        <f t="shared" si="11"/>
        <v>57.399999999999856</v>
      </c>
      <c r="Y16" s="127"/>
      <c r="Z16" s="2">
        <f t="shared" si="12"/>
        <v>7.2299999999999951</v>
      </c>
      <c r="AA16" s="126">
        <f t="shared" si="13"/>
        <v>67.799999999999883</v>
      </c>
      <c r="AB16" s="127"/>
      <c r="AC16" s="2">
        <f t="shared" si="14"/>
        <v>7.4899999999999896</v>
      </c>
      <c r="AD16" s="126">
        <f t="shared" si="15"/>
        <v>78.200000000000031</v>
      </c>
    </row>
    <row r="17" spans="1:30" x14ac:dyDescent="0.25">
      <c r="A17" s="2">
        <f t="shared" si="17"/>
        <v>3.3700000000000045</v>
      </c>
      <c r="B17" s="126">
        <f t="shared" si="18"/>
        <v>16.400000000000006</v>
      </c>
      <c r="C17" s="126"/>
      <c r="D17" s="2">
        <f t="shared" si="0"/>
        <v>4.0200000000000031</v>
      </c>
      <c r="E17" s="126">
        <f t="shared" si="1"/>
        <v>6.4000000000000012</v>
      </c>
      <c r="H17" s="2">
        <f t="shared" si="16"/>
        <v>4.4799999999999969</v>
      </c>
      <c r="I17" s="126">
        <f t="shared" si="19"/>
        <v>5.8000000000000016</v>
      </c>
      <c r="J17" s="127"/>
      <c r="K17" s="2">
        <f t="shared" si="2"/>
        <v>5.139999999999997</v>
      </c>
      <c r="L17" s="126">
        <f t="shared" si="3"/>
        <v>16.200000000000003</v>
      </c>
      <c r="M17" s="127"/>
      <c r="N17" s="2">
        <f t="shared" si="4"/>
        <v>5.3999999999999915</v>
      </c>
      <c r="O17" s="126">
        <f t="shared" si="5"/>
        <v>26.599999999999966</v>
      </c>
      <c r="P17" s="127"/>
      <c r="Q17" s="2">
        <f t="shared" si="20"/>
        <v>6.0599999999999987</v>
      </c>
      <c r="R17" s="126">
        <f t="shared" si="7"/>
        <v>36.999999999999929</v>
      </c>
      <c r="S17" s="127"/>
      <c r="T17" s="2">
        <f t="shared" si="8"/>
        <v>6.3199999999999932</v>
      </c>
      <c r="U17" s="126">
        <f t="shared" si="9"/>
        <v>47.399999999999892</v>
      </c>
      <c r="V17" s="127"/>
      <c r="W17" s="2">
        <f t="shared" ref="W17:W18" si="21">W16+0.01</f>
        <v>6.5799999999999876</v>
      </c>
      <c r="X17" s="126">
        <f t="shared" si="11"/>
        <v>57.799999999999855</v>
      </c>
      <c r="Y17" s="127"/>
      <c r="Z17" s="2">
        <f t="shared" si="12"/>
        <v>7.2399999999999949</v>
      </c>
      <c r="AA17" s="126">
        <f t="shared" si="13"/>
        <v>68.199999999999889</v>
      </c>
      <c r="AB17" s="127"/>
      <c r="AC17" s="2">
        <f t="shared" si="14"/>
        <v>7.4999999999999893</v>
      </c>
      <c r="AD17" s="126">
        <f t="shared" si="15"/>
        <v>78.600000000000037</v>
      </c>
    </row>
    <row r="18" spans="1:30" x14ac:dyDescent="0.25">
      <c r="A18" s="2">
        <f t="shared" si="17"/>
        <v>3.3600000000000048</v>
      </c>
      <c r="B18" s="126">
        <f t="shared" si="18"/>
        <v>16.800000000000004</v>
      </c>
      <c r="C18" s="126"/>
      <c r="D18" s="2">
        <f t="shared" si="0"/>
        <v>4.0100000000000033</v>
      </c>
      <c r="E18" s="126">
        <f t="shared" si="1"/>
        <v>6.8000000000000016</v>
      </c>
      <c r="H18" s="2">
        <f t="shared" si="16"/>
        <v>4.4899999999999967</v>
      </c>
      <c r="I18" s="126">
        <f t="shared" si="19"/>
        <v>6.200000000000002</v>
      </c>
      <c r="J18" s="127"/>
      <c r="K18" s="2">
        <f t="shared" si="2"/>
        <v>5.1499999999999968</v>
      </c>
      <c r="L18" s="126">
        <f t="shared" si="3"/>
        <v>16.600000000000001</v>
      </c>
      <c r="M18" s="127"/>
      <c r="N18" s="2">
        <f t="shared" si="4"/>
        <v>5.4099999999999913</v>
      </c>
      <c r="O18" s="126">
        <f t="shared" si="5"/>
        <v>26.999999999999964</v>
      </c>
      <c r="P18" s="127"/>
      <c r="Q18" s="2">
        <f t="shared" si="20"/>
        <v>6.0699999999999985</v>
      </c>
      <c r="R18" s="126">
        <f t="shared" si="7"/>
        <v>37.399999999999928</v>
      </c>
      <c r="S18" s="127"/>
      <c r="T18" s="2">
        <f t="shared" si="8"/>
        <v>6.329999999999993</v>
      </c>
      <c r="U18" s="126">
        <f t="shared" si="9"/>
        <v>47.799999999999891</v>
      </c>
      <c r="V18" s="127"/>
      <c r="W18" s="2">
        <f t="shared" si="21"/>
        <v>6.5899999999999874</v>
      </c>
      <c r="X18" s="126">
        <f t="shared" si="11"/>
        <v>58.199999999999854</v>
      </c>
      <c r="Y18" s="127"/>
      <c r="Z18" s="2">
        <f t="shared" si="12"/>
        <v>7.2499999999999947</v>
      </c>
      <c r="AA18" s="126">
        <f t="shared" si="13"/>
        <v>68.599999999999895</v>
      </c>
      <c r="AB18" s="127"/>
      <c r="AC18" s="2">
        <f t="shared" si="14"/>
        <v>7.5099999999999891</v>
      </c>
      <c r="AD18" s="126">
        <f t="shared" si="15"/>
        <v>79.000000000000043</v>
      </c>
    </row>
    <row r="19" spans="1:30" x14ac:dyDescent="0.25">
      <c r="A19" s="2">
        <f t="shared" si="17"/>
        <v>3.350000000000005</v>
      </c>
      <c r="B19" s="126">
        <f t="shared" si="18"/>
        <v>17.200000000000003</v>
      </c>
      <c r="C19" s="126"/>
      <c r="D19" s="2">
        <f t="shared" si="0"/>
        <v>4.0000000000000036</v>
      </c>
      <c r="E19" s="126">
        <f t="shared" si="1"/>
        <v>7.200000000000002</v>
      </c>
      <c r="H19" s="2">
        <f t="shared" si="16"/>
        <v>4.4999999999999964</v>
      </c>
      <c r="I19" s="126">
        <f t="shared" si="19"/>
        <v>6.6000000000000023</v>
      </c>
      <c r="J19" s="127"/>
      <c r="K19" s="2">
        <f t="shared" si="2"/>
        <v>5.1599999999999966</v>
      </c>
      <c r="L19" s="126">
        <f t="shared" si="3"/>
        <v>17</v>
      </c>
      <c r="M19" s="127"/>
      <c r="N19" s="2">
        <f t="shared" si="4"/>
        <v>5.419999999999991</v>
      </c>
      <c r="O19" s="126">
        <f t="shared" si="5"/>
        <v>27.399999999999963</v>
      </c>
      <c r="P19" s="127"/>
      <c r="Q19" s="2">
        <f t="shared" si="20"/>
        <v>6.0799999999999983</v>
      </c>
      <c r="R19" s="126">
        <f t="shared" si="7"/>
        <v>37.799999999999926</v>
      </c>
      <c r="S19" s="127"/>
      <c r="T19" s="2">
        <f t="shared" si="8"/>
        <v>6.3399999999999928</v>
      </c>
      <c r="U19" s="126">
        <f t="shared" si="9"/>
        <v>48.199999999999889</v>
      </c>
      <c r="V19" s="127"/>
      <c r="W19" s="2">
        <v>7</v>
      </c>
      <c r="X19" s="126">
        <f t="shared" si="11"/>
        <v>58.599999999999852</v>
      </c>
      <c r="Y19" s="127"/>
      <c r="Z19" s="2">
        <f t="shared" si="12"/>
        <v>7.2599999999999945</v>
      </c>
      <c r="AA19" s="126">
        <f t="shared" si="13"/>
        <v>68.999999999999901</v>
      </c>
      <c r="AB19" s="127"/>
      <c r="AC19" s="2">
        <f t="shared" si="14"/>
        <v>7.5199999999999889</v>
      </c>
      <c r="AD19" s="126">
        <f t="shared" si="15"/>
        <v>79.400000000000048</v>
      </c>
    </row>
    <row r="20" spans="1:30" x14ac:dyDescent="0.25">
      <c r="A20" s="2">
        <f t="shared" si="17"/>
        <v>3.3400000000000052</v>
      </c>
      <c r="B20" s="126">
        <f t="shared" si="18"/>
        <v>17.600000000000001</v>
      </c>
      <c r="C20" s="126"/>
      <c r="D20" s="2">
        <v>3.59</v>
      </c>
      <c r="E20" s="126">
        <f t="shared" si="1"/>
        <v>7.6000000000000023</v>
      </c>
      <c r="H20" s="2">
        <f t="shared" si="16"/>
        <v>4.5099999999999962</v>
      </c>
      <c r="I20" s="126">
        <f t="shared" si="19"/>
        <v>7.0000000000000027</v>
      </c>
      <c r="J20" s="127"/>
      <c r="K20" s="2">
        <f t="shared" si="2"/>
        <v>5.1699999999999964</v>
      </c>
      <c r="L20" s="126">
        <f t="shared" si="3"/>
        <v>17.399999999999999</v>
      </c>
      <c r="M20" s="127"/>
      <c r="N20" s="2">
        <f t="shared" si="4"/>
        <v>5.4299999999999908</v>
      </c>
      <c r="O20" s="126">
        <f t="shared" si="5"/>
        <v>27.799999999999962</v>
      </c>
      <c r="P20" s="127"/>
      <c r="Q20" s="2">
        <f t="shared" si="20"/>
        <v>6.0899999999999981</v>
      </c>
      <c r="R20" s="126">
        <f t="shared" si="7"/>
        <v>38.199999999999925</v>
      </c>
      <c r="S20" s="127"/>
      <c r="T20" s="2">
        <f t="shared" si="8"/>
        <v>6.3499999999999925</v>
      </c>
      <c r="U20" s="126">
        <f t="shared" si="9"/>
        <v>48.599999999999888</v>
      </c>
      <c r="V20" s="127"/>
      <c r="W20" s="2">
        <f t="shared" ref="W20:W28" si="22">W19+0.01</f>
        <v>7.01</v>
      </c>
      <c r="X20" s="126">
        <f t="shared" si="11"/>
        <v>58.999999999999851</v>
      </c>
      <c r="Y20" s="127"/>
      <c r="Z20" s="2">
        <f t="shared" si="12"/>
        <v>7.2699999999999942</v>
      </c>
      <c r="AA20" s="126">
        <f t="shared" si="13"/>
        <v>69.399999999999906</v>
      </c>
      <c r="AB20" s="127"/>
      <c r="AC20" s="2">
        <f t="shared" si="14"/>
        <v>7.5299999999999887</v>
      </c>
      <c r="AD20" s="126">
        <f t="shared" si="15"/>
        <v>79.800000000000054</v>
      </c>
    </row>
    <row r="21" spans="1:30" x14ac:dyDescent="0.25">
      <c r="A21" s="2">
        <f t="shared" si="17"/>
        <v>3.3300000000000054</v>
      </c>
      <c r="B21" s="126">
        <f t="shared" si="18"/>
        <v>18</v>
      </c>
      <c r="C21" s="126"/>
      <c r="D21" s="2">
        <f t="shared" si="0"/>
        <v>3.58</v>
      </c>
      <c r="E21" s="126">
        <f t="shared" si="1"/>
        <v>8.0000000000000018</v>
      </c>
      <c r="H21" s="2">
        <f t="shared" si="16"/>
        <v>4.519999999999996</v>
      </c>
      <c r="I21" s="126">
        <f t="shared" si="19"/>
        <v>7.400000000000003</v>
      </c>
      <c r="J21" s="127"/>
      <c r="K21" s="2">
        <f t="shared" si="2"/>
        <v>5.1799999999999962</v>
      </c>
      <c r="L21" s="126">
        <f t="shared" si="3"/>
        <v>17.799999999999997</v>
      </c>
      <c r="M21" s="127"/>
      <c r="N21" s="2">
        <f t="shared" si="4"/>
        <v>5.4399999999999906</v>
      </c>
      <c r="O21" s="126">
        <f t="shared" si="5"/>
        <v>28.19999999999996</v>
      </c>
      <c r="P21" s="127"/>
      <c r="Q21" s="2">
        <f t="shared" si="20"/>
        <v>6.0999999999999979</v>
      </c>
      <c r="R21" s="126">
        <f t="shared" si="7"/>
        <v>38.599999999999923</v>
      </c>
      <c r="S21" s="127"/>
      <c r="T21" s="2">
        <f t="shared" si="8"/>
        <v>6.3599999999999923</v>
      </c>
      <c r="U21" s="126">
        <f t="shared" si="9"/>
        <v>48.999999999999886</v>
      </c>
      <c r="V21" s="127"/>
      <c r="W21" s="2">
        <f t="shared" si="22"/>
        <v>7.02</v>
      </c>
      <c r="X21" s="126">
        <f t="shared" si="11"/>
        <v>59.399999999999849</v>
      </c>
      <c r="Y21" s="127"/>
      <c r="Z21" s="2">
        <f t="shared" si="12"/>
        <v>7.279999999999994</v>
      </c>
      <c r="AA21" s="126">
        <f t="shared" si="13"/>
        <v>69.799999999999912</v>
      </c>
      <c r="AB21" s="127"/>
      <c r="AC21" s="2">
        <f t="shared" si="14"/>
        <v>7.5399999999999885</v>
      </c>
      <c r="AD21" s="126">
        <f t="shared" si="15"/>
        <v>80.20000000000006</v>
      </c>
    </row>
    <row r="22" spans="1:30" x14ac:dyDescent="0.25">
      <c r="A22" s="2">
        <f t="shared" si="17"/>
        <v>3.3200000000000056</v>
      </c>
      <c r="B22" s="126">
        <f t="shared" si="18"/>
        <v>18.399999999999999</v>
      </c>
      <c r="C22" s="126"/>
      <c r="D22" s="2">
        <f t="shared" si="0"/>
        <v>3.5700000000000003</v>
      </c>
      <c r="E22" s="126">
        <f t="shared" si="1"/>
        <v>8.4000000000000021</v>
      </c>
      <c r="H22" s="2">
        <f t="shared" si="16"/>
        <v>4.5299999999999958</v>
      </c>
      <c r="I22" s="126">
        <f t="shared" si="19"/>
        <v>7.8000000000000034</v>
      </c>
      <c r="J22" s="127"/>
      <c r="K22" s="2">
        <f t="shared" si="2"/>
        <v>5.1899999999999959</v>
      </c>
      <c r="L22" s="126">
        <f t="shared" si="3"/>
        <v>18.199999999999996</v>
      </c>
      <c r="M22" s="127"/>
      <c r="N22" s="2">
        <f t="shared" si="4"/>
        <v>5.4499999999999904</v>
      </c>
      <c r="O22" s="126">
        <f t="shared" si="5"/>
        <v>28.599999999999959</v>
      </c>
      <c r="P22" s="127"/>
      <c r="Q22" s="2">
        <f t="shared" si="20"/>
        <v>6.1099999999999977</v>
      </c>
      <c r="R22" s="126">
        <f t="shared" si="7"/>
        <v>38.999999999999922</v>
      </c>
      <c r="S22" s="127"/>
      <c r="T22" s="2">
        <f t="shared" si="8"/>
        <v>6.3699999999999921</v>
      </c>
      <c r="U22" s="126">
        <f t="shared" si="9"/>
        <v>49.399999999999885</v>
      </c>
      <c r="V22" s="127"/>
      <c r="W22" s="2">
        <f t="shared" si="22"/>
        <v>7.0299999999999994</v>
      </c>
      <c r="X22" s="126">
        <f t="shared" si="11"/>
        <v>59.799999999999848</v>
      </c>
      <c r="Y22" s="127"/>
      <c r="Z22" s="2">
        <f t="shared" si="12"/>
        <v>7.2899999999999938</v>
      </c>
      <c r="AA22" s="126">
        <f t="shared" si="13"/>
        <v>70.199999999999918</v>
      </c>
      <c r="AB22" s="127"/>
      <c r="AC22" s="2">
        <f t="shared" si="14"/>
        <v>7.5499999999999883</v>
      </c>
      <c r="AD22" s="126">
        <f t="shared" si="15"/>
        <v>80.600000000000065</v>
      </c>
    </row>
    <row r="23" spans="1:30" x14ac:dyDescent="0.25">
      <c r="A23" s="2">
        <f t="shared" si="17"/>
        <v>3.3100000000000058</v>
      </c>
      <c r="B23" s="126">
        <f t="shared" si="18"/>
        <v>18.799999999999997</v>
      </c>
      <c r="C23" s="126"/>
      <c r="D23" s="2">
        <f t="shared" si="0"/>
        <v>3.5600000000000005</v>
      </c>
      <c r="E23" s="126">
        <f t="shared" si="1"/>
        <v>8.8000000000000025</v>
      </c>
      <c r="H23" s="2">
        <f t="shared" si="16"/>
        <v>4.5399999999999956</v>
      </c>
      <c r="I23" s="126">
        <f t="shared" si="19"/>
        <v>8.2000000000000028</v>
      </c>
      <c r="J23" s="127"/>
      <c r="K23" s="2">
        <f t="shared" si="2"/>
        <v>5.1999999999999957</v>
      </c>
      <c r="L23" s="126">
        <f t="shared" si="3"/>
        <v>18.599999999999994</v>
      </c>
      <c r="M23" s="127"/>
      <c r="N23" s="2">
        <f t="shared" si="4"/>
        <v>5.4599999999999902</v>
      </c>
      <c r="O23" s="126">
        <f t="shared" si="5"/>
        <v>28.999999999999957</v>
      </c>
      <c r="P23" s="127"/>
      <c r="Q23" s="2">
        <f t="shared" si="20"/>
        <v>6.1199999999999974</v>
      </c>
      <c r="R23" s="126">
        <f t="shared" si="7"/>
        <v>39.39999999999992</v>
      </c>
      <c r="S23" s="127"/>
      <c r="T23" s="2">
        <f t="shared" si="8"/>
        <v>6.3799999999999919</v>
      </c>
      <c r="U23" s="126">
        <f t="shared" si="9"/>
        <v>49.799999999999883</v>
      </c>
      <c r="V23" s="127"/>
      <c r="W23" s="2">
        <f t="shared" si="22"/>
        <v>7.0399999999999991</v>
      </c>
      <c r="X23" s="126">
        <f t="shared" si="11"/>
        <v>60.199999999999847</v>
      </c>
      <c r="Y23" s="127"/>
      <c r="Z23" s="2">
        <f t="shared" si="12"/>
        <v>7.2999999999999936</v>
      </c>
      <c r="AA23" s="126">
        <f t="shared" si="13"/>
        <v>70.599999999999923</v>
      </c>
      <c r="AB23" s="127"/>
      <c r="AC23" s="2">
        <f t="shared" si="14"/>
        <v>7.5599999999999881</v>
      </c>
      <c r="AD23" s="126">
        <f t="shared" si="15"/>
        <v>81.000000000000071</v>
      </c>
    </row>
    <row r="24" spans="1:30" x14ac:dyDescent="0.25">
      <c r="A24" s="2">
        <f t="shared" si="17"/>
        <v>3.300000000000006</v>
      </c>
      <c r="B24" s="126">
        <f t="shared" si="18"/>
        <v>19.199999999999996</v>
      </c>
      <c r="C24" s="126"/>
      <c r="D24" s="2">
        <f t="shared" si="0"/>
        <v>3.5500000000000007</v>
      </c>
      <c r="E24" s="126">
        <f t="shared" si="1"/>
        <v>9.2000000000000028</v>
      </c>
      <c r="H24" s="2">
        <f t="shared" si="16"/>
        <v>4.5499999999999954</v>
      </c>
      <c r="I24" s="126">
        <f t="shared" si="19"/>
        <v>8.6000000000000032</v>
      </c>
      <c r="J24" s="127"/>
      <c r="K24" s="2">
        <f t="shared" si="2"/>
        <v>5.2099999999999955</v>
      </c>
      <c r="L24" s="126">
        <f t="shared" si="3"/>
        <v>18.999999999999993</v>
      </c>
      <c r="M24" s="127"/>
      <c r="N24" s="2">
        <f t="shared" si="4"/>
        <v>5.46999999999999</v>
      </c>
      <c r="O24" s="126">
        <f t="shared" si="5"/>
        <v>29.399999999999956</v>
      </c>
      <c r="P24" s="127"/>
      <c r="Q24" s="2">
        <f t="shared" si="20"/>
        <v>6.1299999999999972</v>
      </c>
      <c r="R24" s="126">
        <f t="shared" si="7"/>
        <v>39.799999999999919</v>
      </c>
      <c r="S24" s="127"/>
      <c r="T24" s="2">
        <f t="shared" si="8"/>
        <v>6.3899999999999917</v>
      </c>
      <c r="U24" s="126">
        <f t="shared" si="9"/>
        <v>50.199999999999882</v>
      </c>
      <c r="V24" s="127"/>
      <c r="W24" s="2">
        <f t="shared" si="22"/>
        <v>7.0499999999999989</v>
      </c>
      <c r="X24" s="126">
        <f t="shared" si="11"/>
        <v>60.599999999999845</v>
      </c>
      <c r="Y24" s="127"/>
      <c r="Z24" s="2">
        <f t="shared" si="12"/>
        <v>7.3099999999999934</v>
      </c>
      <c r="AA24" s="126">
        <f t="shared" si="13"/>
        <v>70.999999999999929</v>
      </c>
      <c r="AB24" s="127"/>
      <c r="AC24" s="2">
        <f t="shared" si="14"/>
        <v>7.5699999999999878</v>
      </c>
      <c r="AD24" s="126">
        <f t="shared" si="15"/>
        <v>81.400000000000077</v>
      </c>
    </row>
    <row r="25" spans="1:30" x14ac:dyDescent="0.25">
      <c r="A25" s="2">
        <f t="shared" si="17"/>
        <v>3.2900000000000063</v>
      </c>
      <c r="B25" s="126">
        <f t="shared" si="18"/>
        <v>19.599999999999994</v>
      </c>
      <c r="C25" s="126"/>
      <c r="D25" s="2">
        <f t="shared" si="0"/>
        <v>3.5400000000000009</v>
      </c>
      <c r="E25" s="126">
        <f t="shared" si="1"/>
        <v>9.6000000000000032</v>
      </c>
      <c r="H25" s="2">
        <f t="shared" si="16"/>
        <v>4.5599999999999952</v>
      </c>
      <c r="I25" s="126">
        <f t="shared" si="19"/>
        <v>9.0000000000000036</v>
      </c>
      <c r="J25" s="127"/>
      <c r="K25" s="2">
        <f t="shared" si="2"/>
        <v>5.2199999999999953</v>
      </c>
      <c r="L25" s="126">
        <f t="shared" si="3"/>
        <v>19.399999999999991</v>
      </c>
      <c r="M25" s="127"/>
      <c r="N25" s="2">
        <f t="shared" si="4"/>
        <v>5.4799999999999898</v>
      </c>
      <c r="O25" s="126">
        <f t="shared" si="5"/>
        <v>29.799999999999955</v>
      </c>
      <c r="P25" s="127"/>
      <c r="Q25" s="2">
        <f t="shared" si="20"/>
        <v>6.139999999999997</v>
      </c>
      <c r="R25" s="126">
        <f t="shared" si="7"/>
        <v>40.199999999999918</v>
      </c>
      <c r="S25" s="127"/>
      <c r="T25" s="2">
        <f t="shared" si="8"/>
        <v>6.3999999999999915</v>
      </c>
      <c r="U25" s="126">
        <f t="shared" si="9"/>
        <v>50.599999999999881</v>
      </c>
      <c r="V25" s="127"/>
      <c r="W25" s="2">
        <f t="shared" si="22"/>
        <v>7.0599999999999987</v>
      </c>
      <c r="X25" s="126">
        <f t="shared" si="11"/>
        <v>60.999999999999844</v>
      </c>
      <c r="Y25" s="127"/>
      <c r="Z25" s="2">
        <f t="shared" si="12"/>
        <v>7.3199999999999932</v>
      </c>
      <c r="AA25" s="126">
        <f t="shared" si="13"/>
        <v>71.399999999999935</v>
      </c>
      <c r="AB25" s="127"/>
      <c r="AC25" s="2">
        <f t="shared" si="14"/>
        <v>7.5799999999999876</v>
      </c>
      <c r="AD25" s="126">
        <f t="shared" si="15"/>
        <v>81.800000000000082</v>
      </c>
    </row>
    <row r="26" spans="1:30" x14ac:dyDescent="0.25">
      <c r="A26" s="2">
        <f t="shared" si="17"/>
        <v>3.2800000000000065</v>
      </c>
      <c r="B26" s="126">
        <f t="shared" si="18"/>
        <v>19.999999999999993</v>
      </c>
      <c r="C26" s="126"/>
      <c r="D26" s="2">
        <f t="shared" si="0"/>
        <v>3.5300000000000011</v>
      </c>
      <c r="E26" s="126">
        <f t="shared" si="1"/>
        <v>10.000000000000004</v>
      </c>
      <c r="H26" s="2">
        <f t="shared" si="16"/>
        <v>4.569999999999995</v>
      </c>
      <c r="I26" s="126">
        <f t="shared" si="19"/>
        <v>9.4000000000000039</v>
      </c>
      <c r="J26" s="127"/>
      <c r="K26" s="2">
        <f t="shared" si="2"/>
        <v>5.2299999999999951</v>
      </c>
      <c r="L26" s="126">
        <f t="shared" si="3"/>
        <v>19.79999999999999</v>
      </c>
      <c r="M26" s="127"/>
      <c r="N26" s="2">
        <f t="shared" si="4"/>
        <v>5.4899999999999896</v>
      </c>
      <c r="O26" s="126">
        <f t="shared" si="5"/>
        <v>30.199999999999953</v>
      </c>
      <c r="P26" s="127"/>
      <c r="Q26" s="2">
        <f t="shared" si="20"/>
        <v>6.1499999999999968</v>
      </c>
      <c r="R26" s="126">
        <f t="shared" si="7"/>
        <v>40.599999999999916</v>
      </c>
      <c r="S26" s="127"/>
      <c r="T26" s="2">
        <f t="shared" si="8"/>
        <v>6.4099999999999913</v>
      </c>
      <c r="U26" s="126">
        <f t="shared" si="9"/>
        <v>50.999999999999879</v>
      </c>
      <c r="V26" s="127"/>
      <c r="W26" s="2">
        <f t="shared" si="22"/>
        <v>7.0699999999999985</v>
      </c>
      <c r="X26" s="126">
        <f t="shared" si="11"/>
        <v>61.399999999999842</v>
      </c>
      <c r="Y26" s="127"/>
      <c r="Z26" s="2">
        <f t="shared" si="12"/>
        <v>7.329999999999993</v>
      </c>
      <c r="AA26" s="126">
        <f t="shared" si="13"/>
        <v>71.79999999999994</v>
      </c>
      <c r="AB26" s="127"/>
      <c r="AC26" s="2">
        <f t="shared" si="14"/>
        <v>7.5899999999999874</v>
      </c>
      <c r="AD26" s="126">
        <f t="shared" si="15"/>
        <v>82.200000000000088</v>
      </c>
    </row>
    <row r="27" spans="1:30" x14ac:dyDescent="0.25">
      <c r="H27" s="2">
        <f t="shared" si="16"/>
        <v>4.5799999999999947</v>
      </c>
      <c r="I27" s="126">
        <f t="shared" si="19"/>
        <v>9.8000000000000043</v>
      </c>
      <c r="J27" s="127"/>
      <c r="K27" s="2">
        <f t="shared" si="2"/>
        <v>5.2399999999999949</v>
      </c>
      <c r="L27" s="126">
        <f t="shared" si="3"/>
        <v>20.199999999999989</v>
      </c>
      <c r="M27" s="127"/>
      <c r="N27" s="2">
        <f t="shared" si="4"/>
        <v>5.4999999999999893</v>
      </c>
      <c r="O27" s="126">
        <f t="shared" si="5"/>
        <v>30.599999999999952</v>
      </c>
      <c r="P27" s="127"/>
      <c r="Q27" s="2">
        <f t="shared" si="20"/>
        <v>6.1599999999999966</v>
      </c>
      <c r="R27" s="126">
        <f t="shared" si="7"/>
        <v>40.999999999999915</v>
      </c>
      <c r="S27" s="127"/>
      <c r="T27" s="2">
        <f t="shared" si="8"/>
        <v>6.419999999999991</v>
      </c>
      <c r="U27" s="126">
        <f t="shared" si="9"/>
        <v>51.399999999999878</v>
      </c>
      <c r="V27" s="127"/>
      <c r="W27" s="2">
        <f t="shared" si="22"/>
        <v>7.0799999999999983</v>
      </c>
      <c r="X27" s="126">
        <f t="shared" si="11"/>
        <v>61.799999999999841</v>
      </c>
      <c r="Y27" s="127"/>
      <c r="Z27" s="2">
        <f t="shared" si="12"/>
        <v>7.3399999999999928</v>
      </c>
      <c r="AA27" s="126">
        <f t="shared" si="13"/>
        <v>72.199999999999946</v>
      </c>
      <c r="AB27" s="127"/>
      <c r="AC27" s="2"/>
      <c r="AD27" s="2"/>
    </row>
    <row r="28" spans="1:30" x14ac:dyDescent="0.25">
      <c r="H28" s="2">
        <f t="shared" si="16"/>
        <v>4.5899999999999945</v>
      </c>
      <c r="I28" s="126">
        <f t="shared" si="19"/>
        <v>10.200000000000005</v>
      </c>
      <c r="J28" s="127"/>
      <c r="K28" s="2">
        <f t="shared" si="2"/>
        <v>5.2499999999999947</v>
      </c>
      <c r="L28" s="126">
        <f t="shared" si="3"/>
        <v>20.599999999999987</v>
      </c>
      <c r="M28" s="127"/>
      <c r="N28" s="2">
        <f t="shared" si="4"/>
        <v>5.5099999999999891</v>
      </c>
      <c r="O28" s="126">
        <f t="shared" si="5"/>
        <v>30.99999999999995</v>
      </c>
      <c r="P28" s="127"/>
      <c r="Q28" s="2">
        <f t="shared" si="20"/>
        <v>6.1699999999999964</v>
      </c>
      <c r="R28" s="126">
        <f t="shared" si="7"/>
        <v>41.399999999999913</v>
      </c>
      <c r="S28" s="127"/>
      <c r="T28" s="2">
        <f t="shared" si="8"/>
        <v>6.4299999999999908</v>
      </c>
      <c r="U28" s="126">
        <f t="shared" si="9"/>
        <v>51.799999999999876</v>
      </c>
      <c r="V28" s="127"/>
      <c r="W28" s="2">
        <f t="shared" si="22"/>
        <v>7.0899999999999981</v>
      </c>
      <c r="X28" s="126">
        <f t="shared" si="11"/>
        <v>62.199999999999839</v>
      </c>
      <c r="Y28" s="127"/>
      <c r="Z28" s="2">
        <f t="shared" si="12"/>
        <v>7.3499999999999925</v>
      </c>
      <c r="AA28" s="126">
        <f t="shared" si="13"/>
        <v>72.599999999999952</v>
      </c>
      <c r="AB28" s="127"/>
      <c r="AC28" s="2"/>
      <c r="AD28" s="2"/>
    </row>
    <row r="29" spans="1:30" ht="18.75" x14ac:dyDescent="0.3">
      <c r="B29" s="125"/>
    </row>
    <row r="30" spans="1:30" ht="18.75" x14ac:dyDescent="0.3">
      <c r="A30" s="125" t="s">
        <v>582</v>
      </c>
      <c r="B30" s="125"/>
      <c r="C30" s="125" t="s">
        <v>100</v>
      </c>
      <c r="D30" s="125"/>
      <c r="E30" s="125">
        <v>4.42</v>
      </c>
    </row>
    <row r="32" spans="1:30" x14ac:dyDescent="0.25">
      <c r="A32" s="2">
        <v>4.2699999999999996</v>
      </c>
      <c r="B32" s="126">
        <v>0.4</v>
      </c>
      <c r="D32" s="2">
        <f>A57-0.01</f>
        <v>4.0100000000000051</v>
      </c>
      <c r="E32" s="126">
        <f>B57+0.4</f>
        <v>10.800000000000004</v>
      </c>
      <c r="H32" s="2">
        <v>4.43</v>
      </c>
      <c r="I32" s="126">
        <v>0.4</v>
      </c>
      <c r="K32">
        <f>H57+0.01</f>
        <v>5.0899999999999981</v>
      </c>
      <c r="L32" s="1">
        <f>I57+0.4</f>
        <v>10.800000000000004</v>
      </c>
      <c r="N32">
        <f>K57+0.01</f>
        <v>5.3499999999999925</v>
      </c>
      <c r="O32" s="1">
        <f>L57+0.4</f>
        <v>21.199999999999989</v>
      </c>
      <c r="Q32">
        <f>N57+0.01</f>
        <v>6.01</v>
      </c>
      <c r="R32" s="1">
        <f>O57+0.4</f>
        <v>31.599999999999952</v>
      </c>
      <c r="T32">
        <f>Q57+0.01</f>
        <v>6.2699999999999942</v>
      </c>
      <c r="U32" s="1">
        <f>R57+0.4</f>
        <v>41.999999999999915</v>
      </c>
      <c r="W32">
        <f>T57+0.01</f>
        <v>6.5299999999999887</v>
      </c>
      <c r="X32" s="1">
        <f>U57+0.4</f>
        <v>52.399999999999878</v>
      </c>
    </row>
    <row r="33" spans="1:24" x14ac:dyDescent="0.25">
      <c r="A33" s="2">
        <f>A32-0.01</f>
        <v>4.26</v>
      </c>
      <c r="B33" s="126">
        <f>B32+0.4</f>
        <v>0.8</v>
      </c>
      <c r="D33" s="2">
        <v>4</v>
      </c>
      <c r="E33" s="126">
        <f>E32+0.4</f>
        <v>11.200000000000005</v>
      </c>
      <c r="H33" s="2">
        <f>H32+0.01</f>
        <v>4.4399999999999995</v>
      </c>
      <c r="I33" s="126">
        <f>I32+0.4</f>
        <v>0.8</v>
      </c>
      <c r="K33">
        <f t="shared" ref="K33:K57" si="23">K32+0.01</f>
        <v>5.0999999999999979</v>
      </c>
      <c r="L33" s="1">
        <f t="shared" ref="L33:L57" si="24">L32+0.4</f>
        <v>11.200000000000005</v>
      </c>
      <c r="N33">
        <f>N32+0.01</f>
        <v>5.3599999999999923</v>
      </c>
      <c r="O33" s="1">
        <f>O32+0.4</f>
        <v>21.599999999999987</v>
      </c>
      <c r="Q33">
        <f>Q32+0.01</f>
        <v>6.02</v>
      </c>
      <c r="R33" s="1">
        <f>R32+0.4</f>
        <v>31.99999999999995</v>
      </c>
      <c r="T33">
        <f>T32+0.01</f>
        <v>6.279999999999994</v>
      </c>
      <c r="U33" s="1">
        <f>U32+0.4</f>
        <v>42.399999999999913</v>
      </c>
      <c r="W33">
        <f>W32+0.01</f>
        <v>6.5399999999999885</v>
      </c>
      <c r="X33" s="1">
        <f>X32+0.4</f>
        <v>52.799999999999876</v>
      </c>
    </row>
    <row r="34" spans="1:24" x14ac:dyDescent="0.25">
      <c r="A34" s="2">
        <f t="shared" ref="A34:A57" si="25">A33-0.01</f>
        <v>4.25</v>
      </c>
      <c r="B34" s="126">
        <f t="shared" ref="B34:B57" si="26">B33+0.4</f>
        <v>1.2000000000000002</v>
      </c>
      <c r="D34" s="2">
        <v>3.59</v>
      </c>
      <c r="E34" s="126">
        <f t="shared" ref="E34:E57" si="27">E33+0.4</f>
        <v>11.600000000000005</v>
      </c>
      <c r="H34" s="2">
        <f t="shared" ref="H34:H57" si="28">H33+0.01</f>
        <v>4.4499999999999993</v>
      </c>
      <c r="I34" s="126">
        <f t="shared" ref="I34:I57" si="29">I33+0.4</f>
        <v>1.2000000000000002</v>
      </c>
      <c r="K34">
        <f t="shared" si="23"/>
        <v>5.1099999999999977</v>
      </c>
      <c r="L34" s="1">
        <f t="shared" si="24"/>
        <v>11.600000000000005</v>
      </c>
      <c r="N34">
        <f>N33+0.01</f>
        <v>5.3699999999999921</v>
      </c>
      <c r="O34" s="1">
        <f>O33+0.4</f>
        <v>21.999999999999986</v>
      </c>
      <c r="Q34">
        <f>Q33+0.01</f>
        <v>6.0299999999999994</v>
      </c>
      <c r="R34" s="1">
        <f>R33+0.4</f>
        <v>32.399999999999949</v>
      </c>
      <c r="T34">
        <f>T33+0.01</f>
        <v>6.2899999999999938</v>
      </c>
      <c r="U34" s="1">
        <f>U33+0.4</f>
        <v>42.799999999999912</v>
      </c>
      <c r="W34">
        <f>W33+0.01</f>
        <v>6.5499999999999883</v>
      </c>
      <c r="X34" s="1">
        <f>X33+0.4</f>
        <v>53.199999999999875</v>
      </c>
    </row>
    <row r="35" spans="1:24" x14ac:dyDescent="0.25">
      <c r="A35" s="2">
        <f t="shared" si="25"/>
        <v>4.24</v>
      </c>
      <c r="B35" s="126">
        <f t="shared" si="26"/>
        <v>1.6</v>
      </c>
      <c r="D35" s="2">
        <f>D34-0.01</f>
        <v>3.58</v>
      </c>
      <c r="E35" s="126">
        <f t="shared" si="27"/>
        <v>12.000000000000005</v>
      </c>
      <c r="H35" s="2">
        <f t="shared" si="28"/>
        <v>4.4599999999999991</v>
      </c>
      <c r="I35" s="126">
        <f t="shared" si="29"/>
        <v>1.6</v>
      </c>
      <c r="K35">
        <f t="shared" si="23"/>
        <v>5.1199999999999974</v>
      </c>
      <c r="L35" s="1">
        <f t="shared" si="24"/>
        <v>12.000000000000005</v>
      </c>
      <c r="N35">
        <f>N34+0.01</f>
        <v>5.3799999999999919</v>
      </c>
      <c r="O35" s="1">
        <f>O34+0.4</f>
        <v>22.399999999999984</v>
      </c>
      <c r="Q35">
        <f t="shared" ref="Q35:Q57" si="30">Q34+0.01</f>
        <v>6.0399999999999991</v>
      </c>
      <c r="R35" s="1">
        <f t="shared" ref="R35:R57" si="31">R34+0.4</f>
        <v>32.799999999999947</v>
      </c>
      <c r="T35">
        <f>T34+0.01</f>
        <v>6.2999999999999936</v>
      </c>
      <c r="U35" s="1">
        <f>U34+0.4</f>
        <v>43.19999999999991</v>
      </c>
      <c r="W35">
        <f>W34+0.01</f>
        <v>6.5599999999999881</v>
      </c>
      <c r="X35" s="1">
        <f>X34+0.4</f>
        <v>53.599999999999874</v>
      </c>
    </row>
    <row r="36" spans="1:24" x14ac:dyDescent="0.25">
      <c r="A36" s="2">
        <f t="shared" si="25"/>
        <v>4.2300000000000004</v>
      </c>
      <c r="B36" s="126">
        <f t="shared" si="26"/>
        <v>2</v>
      </c>
      <c r="D36" s="2">
        <f t="shared" ref="D36:D57" si="32">D35-0.01</f>
        <v>3.5700000000000003</v>
      </c>
      <c r="E36" s="126">
        <f t="shared" si="27"/>
        <v>12.400000000000006</v>
      </c>
      <c r="H36" s="2">
        <f t="shared" si="28"/>
        <v>4.4699999999999989</v>
      </c>
      <c r="I36" s="126">
        <f t="shared" si="29"/>
        <v>2</v>
      </c>
      <c r="K36">
        <f t="shared" si="23"/>
        <v>5.1299999999999972</v>
      </c>
      <c r="L36" s="1">
        <f t="shared" si="24"/>
        <v>12.400000000000006</v>
      </c>
      <c r="N36">
        <f>N35+0.01</f>
        <v>5.3899999999999917</v>
      </c>
      <c r="O36" s="1">
        <f>O35+0.4</f>
        <v>22.799999999999983</v>
      </c>
      <c r="Q36">
        <f t="shared" si="30"/>
        <v>6.0499999999999989</v>
      </c>
      <c r="R36" s="1">
        <f t="shared" si="31"/>
        <v>33.199999999999946</v>
      </c>
      <c r="T36">
        <f>T35+0.01</f>
        <v>6.3099999999999934</v>
      </c>
      <c r="U36" s="1">
        <f>U35+0.4</f>
        <v>43.599999999999909</v>
      </c>
      <c r="W36">
        <f t="shared" ref="W36:W57" si="33">W35+0.01</f>
        <v>6.5699999999999878</v>
      </c>
      <c r="X36" s="1">
        <f t="shared" ref="X36:X57" si="34">X35+0.4</f>
        <v>53.999999999999872</v>
      </c>
    </row>
    <row r="37" spans="1:24" x14ac:dyDescent="0.25">
      <c r="A37" s="2">
        <f t="shared" si="25"/>
        <v>4.2200000000000006</v>
      </c>
      <c r="B37" s="126">
        <f t="shared" si="26"/>
        <v>2.4</v>
      </c>
      <c r="D37" s="2">
        <f t="shared" si="32"/>
        <v>3.5600000000000005</v>
      </c>
      <c r="E37" s="126">
        <f t="shared" si="27"/>
        <v>12.800000000000006</v>
      </c>
      <c r="H37" s="2">
        <f t="shared" si="28"/>
        <v>4.4799999999999986</v>
      </c>
      <c r="I37" s="126">
        <f t="shared" si="29"/>
        <v>2.4</v>
      </c>
      <c r="K37">
        <f t="shared" si="23"/>
        <v>5.139999999999997</v>
      </c>
      <c r="L37" s="1">
        <f t="shared" si="24"/>
        <v>12.800000000000006</v>
      </c>
      <c r="N37">
        <f t="shared" ref="N37:N56" si="35">N36+0.01</f>
        <v>5.3999999999999915</v>
      </c>
      <c r="O37" s="1">
        <f t="shared" ref="O37:O57" si="36">O36+0.4</f>
        <v>23.199999999999982</v>
      </c>
      <c r="Q37">
        <f t="shared" si="30"/>
        <v>6.0599999999999987</v>
      </c>
      <c r="R37" s="1">
        <f t="shared" si="31"/>
        <v>33.599999999999945</v>
      </c>
      <c r="T37">
        <f t="shared" ref="T37:T57" si="37">T36+0.01</f>
        <v>6.3199999999999932</v>
      </c>
      <c r="U37" s="1">
        <f t="shared" ref="U37:U57" si="38">U36+0.4</f>
        <v>43.999999999999908</v>
      </c>
      <c r="W37">
        <f t="shared" si="33"/>
        <v>6.5799999999999876</v>
      </c>
      <c r="X37" s="1">
        <f t="shared" si="34"/>
        <v>54.399999999999871</v>
      </c>
    </row>
    <row r="38" spans="1:24" x14ac:dyDescent="0.25">
      <c r="A38" s="2">
        <f t="shared" si="25"/>
        <v>4.2100000000000009</v>
      </c>
      <c r="B38" s="126">
        <f t="shared" si="26"/>
        <v>2.8</v>
      </c>
      <c r="D38" s="2">
        <f t="shared" si="32"/>
        <v>3.5500000000000007</v>
      </c>
      <c r="E38" s="126">
        <f t="shared" si="27"/>
        <v>13.200000000000006</v>
      </c>
      <c r="H38" s="2">
        <f t="shared" si="28"/>
        <v>4.4899999999999984</v>
      </c>
      <c r="I38" s="126">
        <f t="shared" si="29"/>
        <v>2.8</v>
      </c>
      <c r="K38">
        <f t="shared" si="23"/>
        <v>5.1499999999999968</v>
      </c>
      <c r="L38" s="1">
        <f t="shared" si="24"/>
        <v>13.200000000000006</v>
      </c>
      <c r="N38">
        <f t="shared" si="35"/>
        <v>5.4099999999999913</v>
      </c>
      <c r="O38" s="1">
        <f t="shared" si="36"/>
        <v>23.59999999999998</v>
      </c>
      <c r="Q38">
        <f t="shared" si="30"/>
        <v>6.0699999999999985</v>
      </c>
      <c r="R38" s="1">
        <f t="shared" si="31"/>
        <v>33.999999999999943</v>
      </c>
      <c r="T38">
        <f t="shared" si="37"/>
        <v>6.329999999999993</v>
      </c>
      <c r="U38" s="1">
        <f t="shared" si="38"/>
        <v>44.399999999999906</v>
      </c>
      <c r="W38">
        <f t="shared" si="33"/>
        <v>6.5899999999999874</v>
      </c>
      <c r="X38" s="1">
        <f t="shared" si="34"/>
        <v>54.799999999999869</v>
      </c>
    </row>
    <row r="39" spans="1:24" x14ac:dyDescent="0.25">
      <c r="A39" s="2">
        <f t="shared" si="25"/>
        <v>4.2000000000000011</v>
      </c>
      <c r="B39" s="126">
        <f t="shared" si="26"/>
        <v>3.1999999999999997</v>
      </c>
      <c r="D39" s="2">
        <f t="shared" si="32"/>
        <v>3.5400000000000009</v>
      </c>
      <c r="E39" s="126">
        <f t="shared" si="27"/>
        <v>13.600000000000007</v>
      </c>
      <c r="H39" s="2">
        <f t="shared" si="28"/>
        <v>4.4999999999999982</v>
      </c>
      <c r="I39" s="126">
        <f t="shared" si="29"/>
        <v>3.1999999999999997</v>
      </c>
      <c r="K39">
        <f t="shared" si="23"/>
        <v>5.1599999999999966</v>
      </c>
      <c r="L39" s="1">
        <f t="shared" si="24"/>
        <v>13.600000000000007</v>
      </c>
      <c r="N39">
        <f t="shared" si="35"/>
        <v>5.419999999999991</v>
      </c>
      <c r="O39" s="1">
        <f t="shared" si="36"/>
        <v>23.999999999999979</v>
      </c>
      <c r="Q39">
        <f t="shared" si="30"/>
        <v>6.0799999999999983</v>
      </c>
      <c r="R39" s="1">
        <f t="shared" si="31"/>
        <v>34.399999999999942</v>
      </c>
      <c r="T39">
        <f t="shared" si="37"/>
        <v>6.3399999999999928</v>
      </c>
      <c r="U39" s="1">
        <f t="shared" si="38"/>
        <v>44.799999999999905</v>
      </c>
      <c r="W39">
        <v>7</v>
      </c>
      <c r="X39" s="1">
        <f t="shared" si="34"/>
        <v>55.199999999999868</v>
      </c>
    </row>
    <row r="40" spans="1:24" x14ac:dyDescent="0.25">
      <c r="A40" s="2">
        <f t="shared" si="25"/>
        <v>4.1900000000000013</v>
      </c>
      <c r="B40" s="126">
        <f t="shared" si="26"/>
        <v>3.5999999999999996</v>
      </c>
      <c r="D40" s="2">
        <f t="shared" si="32"/>
        <v>3.5300000000000011</v>
      </c>
      <c r="E40" s="126">
        <f t="shared" si="27"/>
        <v>14.000000000000007</v>
      </c>
      <c r="H40" s="2">
        <f t="shared" si="28"/>
        <v>4.509999999999998</v>
      </c>
      <c r="I40" s="126">
        <f t="shared" si="29"/>
        <v>3.5999999999999996</v>
      </c>
      <c r="K40">
        <f t="shared" si="23"/>
        <v>5.1699999999999964</v>
      </c>
      <c r="L40" s="1">
        <f t="shared" si="24"/>
        <v>14.000000000000007</v>
      </c>
      <c r="N40">
        <f t="shared" si="35"/>
        <v>5.4299999999999908</v>
      </c>
      <c r="O40" s="1">
        <f t="shared" si="36"/>
        <v>24.399999999999977</v>
      </c>
      <c r="Q40">
        <f t="shared" si="30"/>
        <v>6.0899999999999981</v>
      </c>
      <c r="R40" s="1">
        <f t="shared" si="31"/>
        <v>34.79999999999994</v>
      </c>
      <c r="T40">
        <f t="shared" si="37"/>
        <v>6.3499999999999925</v>
      </c>
      <c r="U40" s="1">
        <f t="shared" si="38"/>
        <v>45.199999999999903</v>
      </c>
      <c r="W40">
        <f t="shared" si="33"/>
        <v>7.01</v>
      </c>
      <c r="X40" s="1">
        <f t="shared" si="34"/>
        <v>55.599999999999866</v>
      </c>
    </row>
    <row r="41" spans="1:24" x14ac:dyDescent="0.25">
      <c r="A41" s="2">
        <f t="shared" si="25"/>
        <v>4.1800000000000015</v>
      </c>
      <c r="B41" s="126">
        <f t="shared" si="26"/>
        <v>3.9999999999999996</v>
      </c>
      <c r="D41" s="2">
        <f t="shared" si="32"/>
        <v>3.5200000000000014</v>
      </c>
      <c r="E41" s="126">
        <f t="shared" si="27"/>
        <v>14.400000000000007</v>
      </c>
      <c r="H41" s="2">
        <f t="shared" si="28"/>
        <v>4.5199999999999978</v>
      </c>
      <c r="I41" s="126">
        <f t="shared" si="29"/>
        <v>3.9999999999999996</v>
      </c>
      <c r="K41">
        <f t="shared" si="23"/>
        <v>5.1799999999999962</v>
      </c>
      <c r="L41" s="1">
        <f t="shared" si="24"/>
        <v>14.400000000000007</v>
      </c>
      <c r="N41">
        <f t="shared" si="35"/>
        <v>5.4399999999999906</v>
      </c>
      <c r="O41" s="1">
        <f t="shared" si="36"/>
        <v>24.799999999999976</v>
      </c>
      <c r="Q41">
        <f t="shared" si="30"/>
        <v>6.0999999999999979</v>
      </c>
      <c r="R41" s="1">
        <f t="shared" si="31"/>
        <v>35.199999999999939</v>
      </c>
      <c r="T41">
        <f t="shared" si="37"/>
        <v>6.3599999999999923</v>
      </c>
      <c r="U41" s="1">
        <f t="shared" si="38"/>
        <v>45.599999999999902</v>
      </c>
      <c r="W41">
        <f t="shared" si="33"/>
        <v>7.02</v>
      </c>
      <c r="X41" s="1">
        <f t="shared" si="34"/>
        <v>55.999999999999865</v>
      </c>
    </row>
    <row r="42" spans="1:24" x14ac:dyDescent="0.25">
      <c r="A42" s="2">
        <f t="shared" si="25"/>
        <v>4.1700000000000017</v>
      </c>
      <c r="B42" s="126">
        <f t="shared" si="26"/>
        <v>4.3999999999999995</v>
      </c>
      <c r="D42" s="2">
        <f t="shared" si="32"/>
        <v>3.5100000000000016</v>
      </c>
      <c r="E42" s="126">
        <f t="shared" si="27"/>
        <v>14.800000000000008</v>
      </c>
      <c r="H42" s="2">
        <f t="shared" si="28"/>
        <v>4.5299999999999976</v>
      </c>
      <c r="I42" s="126">
        <f t="shared" si="29"/>
        <v>4.3999999999999995</v>
      </c>
      <c r="K42">
        <f t="shared" si="23"/>
        <v>5.1899999999999959</v>
      </c>
      <c r="L42" s="1">
        <f t="shared" si="24"/>
        <v>14.800000000000008</v>
      </c>
      <c r="N42">
        <f t="shared" si="35"/>
        <v>5.4499999999999904</v>
      </c>
      <c r="O42" s="1">
        <f t="shared" si="36"/>
        <v>25.199999999999974</v>
      </c>
      <c r="Q42">
        <f t="shared" si="30"/>
        <v>6.1099999999999977</v>
      </c>
      <c r="R42" s="1">
        <f t="shared" si="31"/>
        <v>35.599999999999937</v>
      </c>
      <c r="T42">
        <f t="shared" si="37"/>
        <v>6.3699999999999921</v>
      </c>
      <c r="U42" s="1">
        <f t="shared" si="38"/>
        <v>45.999999999999901</v>
      </c>
      <c r="W42">
        <f t="shared" si="33"/>
        <v>7.0299999999999994</v>
      </c>
      <c r="X42" s="1">
        <f t="shared" si="34"/>
        <v>56.399999999999864</v>
      </c>
    </row>
    <row r="43" spans="1:24" x14ac:dyDescent="0.25">
      <c r="A43" s="2">
        <f t="shared" si="25"/>
        <v>4.1600000000000019</v>
      </c>
      <c r="B43" s="126">
        <f t="shared" si="26"/>
        <v>4.8</v>
      </c>
      <c r="D43" s="2">
        <f t="shared" si="32"/>
        <v>3.5000000000000018</v>
      </c>
      <c r="E43" s="126">
        <f t="shared" si="27"/>
        <v>15.200000000000008</v>
      </c>
      <c r="H43" s="2">
        <f t="shared" si="28"/>
        <v>4.5399999999999974</v>
      </c>
      <c r="I43" s="126">
        <f t="shared" si="29"/>
        <v>4.8</v>
      </c>
      <c r="K43">
        <f t="shared" si="23"/>
        <v>5.1999999999999957</v>
      </c>
      <c r="L43" s="1">
        <f t="shared" si="24"/>
        <v>15.200000000000008</v>
      </c>
      <c r="N43">
        <f t="shared" si="35"/>
        <v>5.4599999999999902</v>
      </c>
      <c r="O43" s="1">
        <f t="shared" si="36"/>
        <v>25.599999999999973</v>
      </c>
      <c r="Q43">
        <f t="shared" si="30"/>
        <v>6.1199999999999974</v>
      </c>
      <c r="R43" s="1">
        <f t="shared" si="31"/>
        <v>35.999999999999936</v>
      </c>
      <c r="T43">
        <f t="shared" si="37"/>
        <v>6.3799999999999919</v>
      </c>
      <c r="U43" s="1">
        <f t="shared" si="38"/>
        <v>46.399999999999899</v>
      </c>
      <c r="W43">
        <f t="shared" si="33"/>
        <v>7.0399999999999991</v>
      </c>
      <c r="X43" s="1">
        <f t="shared" si="34"/>
        <v>56.799999999999862</v>
      </c>
    </row>
    <row r="44" spans="1:24" x14ac:dyDescent="0.25">
      <c r="A44" s="2">
        <f t="shared" si="25"/>
        <v>4.1500000000000021</v>
      </c>
      <c r="B44" s="126">
        <f t="shared" si="26"/>
        <v>5.2</v>
      </c>
      <c r="D44" s="2">
        <f t="shared" si="32"/>
        <v>3.490000000000002</v>
      </c>
      <c r="E44" s="126">
        <f t="shared" si="27"/>
        <v>15.600000000000009</v>
      </c>
      <c r="H44" s="2">
        <f t="shared" si="28"/>
        <v>4.5499999999999972</v>
      </c>
      <c r="I44" s="126">
        <f t="shared" si="29"/>
        <v>5.2</v>
      </c>
      <c r="K44">
        <f t="shared" si="23"/>
        <v>5.2099999999999955</v>
      </c>
      <c r="L44" s="1">
        <f t="shared" si="24"/>
        <v>15.600000000000009</v>
      </c>
      <c r="N44">
        <f t="shared" si="35"/>
        <v>5.46999999999999</v>
      </c>
      <c r="O44" s="1">
        <f t="shared" si="36"/>
        <v>25.999999999999972</v>
      </c>
      <c r="Q44">
        <f t="shared" si="30"/>
        <v>6.1299999999999972</v>
      </c>
      <c r="R44" s="1">
        <f t="shared" si="31"/>
        <v>36.399999999999935</v>
      </c>
      <c r="T44">
        <f t="shared" si="37"/>
        <v>6.3899999999999917</v>
      </c>
      <c r="U44" s="1">
        <f t="shared" si="38"/>
        <v>46.799999999999898</v>
      </c>
      <c r="W44">
        <f t="shared" si="33"/>
        <v>7.0499999999999989</v>
      </c>
      <c r="X44" s="1">
        <f t="shared" si="34"/>
        <v>57.199999999999861</v>
      </c>
    </row>
    <row r="45" spans="1:24" x14ac:dyDescent="0.25">
      <c r="A45" s="2">
        <f t="shared" si="25"/>
        <v>4.1400000000000023</v>
      </c>
      <c r="B45" s="126">
        <f t="shared" si="26"/>
        <v>5.6000000000000005</v>
      </c>
      <c r="D45" s="2">
        <f t="shared" si="32"/>
        <v>3.4800000000000022</v>
      </c>
      <c r="E45" s="126">
        <f t="shared" si="27"/>
        <v>16.000000000000007</v>
      </c>
      <c r="H45" s="2">
        <f t="shared" si="28"/>
        <v>4.5599999999999969</v>
      </c>
      <c r="I45" s="126">
        <f t="shared" si="29"/>
        <v>5.6000000000000005</v>
      </c>
      <c r="K45">
        <f t="shared" si="23"/>
        <v>5.2199999999999953</v>
      </c>
      <c r="L45" s="1">
        <f t="shared" si="24"/>
        <v>16.000000000000007</v>
      </c>
      <c r="N45">
        <f t="shared" si="35"/>
        <v>5.4799999999999898</v>
      </c>
      <c r="O45" s="1">
        <f t="shared" si="36"/>
        <v>26.39999999999997</v>
      </c>
      <c r="Q45">
        <f t="shared" si="30"/>
        <v>6.139999999999997</v>
      </c>
      <c r="R45" s="1">
        <f t="shared" si="31"/>
        <v>36.799999999999933</v>
      </c>
      <c r="T45">
        <f t="shared" si="37"/>
        <v>6.3999999999999915</v>
      </c>
      <c r="U45" s="1">
        <f t="shared" si="38"/>
        <v>47.199999999999896</v>
      </c>
      <c r="W45">
        <f t="shared" si="33"/>
        <v>7.0599999999999987</v>
      </c>
      <c r="X45" s="1">
        <f t="shared" si="34"/>
        <v>57.599999999999859</v>
      </c>
    </row>
    <row r="46" spans="1:24" x14ac:dyDescent="0.25">
      <c r="A46" s="2">
        <f t="shared" si="25"/>
        <v>4.1300000000000026</v>
      </c>
      <c r="B46" s="126">
        <f t="shared" si="26"/>
        <v>6.0000000000000009</v>
      </c>
      <c r="D46" s="2">
        <f t="shared" si="32"/>
        <v>3.4700000000000024</v>
      </c>
      <c r="E46" s="126">
        <f t="shared" si="27"/>
        <v>16.400000000000006</v>
      </c>
      <c r="H46" s="2">
        <f t="shared" si="28"/>
        <v>4.5699999999999967</v>
      </c>
      <c r="I46" s="126">
        <f t="shared" si="29"/>
        <v>6.0000000000000009</v>
      </c>
      <c r="K46">
        <f t="shared" si="23"/>
        <v>5.2299999999999951</v>
      </c>
      <c r="L46" s="1">
        <f t="shared" si="24"/>
        <v>16.400000000000006</v>
      </c>
      <c r="N46">
        <f t="shared" si="35"/>
        <v>5.4899999999999896</v>
      </c>
      <c r="O46" s="1">
        <f t="shared" si="36"/>
        <v>26.799999999999969</v>
      </c>
      <c r="Q46">
        <f t="shared" si="30"/>
        <v>6.1499999999999968</v>
      </c>
      <c r="R46" s="1">
        <f t="shared" si="31"/>
        <v>37.199999999999932</v>
      </c>
      <c r="T46">
        <f t="shared" si="37"/>
        <v>6.4099999999999913</v>
      </c>
      <c r="U46" s="1">
        <f t="shared" si="38"/>
        <v>47.599999999999895</v>
      </c>
      <c r="W46">
        <f t="shared" si="33"/>
        <v>7.0699999999999985</v>
      </c>
      <c r="X46" s="1">
        <f t="shared" si="34"/>
        <v>57.999999999999858</v>
      </c>
    </row>
    <row r="47" spans="1:24" x14ac:dyDescent="0.25">
      <c r="A47" s="2">
        <f t="shared" si="25"/>
        <v>4.1200000000000028</v>
      </c>
      <c r="B47" s="126">
        <f t="shared" si="26"/>
        <v>6.4000000000000012</v>
      </c>
      <c r="D47" s="2">
        <f t="shared" si="32"/>
        <v>3.4600000000000026</v>
      </c>
      <c r="E47" s="126">
        <f t="shared" si="27"/>
        <v>16.800000000000004</v>
      </c>
      <c r="H47" s="2">
        <f t="shared" si="28"/>
        <v>4.5799999999999965</v>
      </c>
      <c r="I47" s="126">
        <f t="shared" si="29"/>
        <v>6.4000000000000012</v>
      </c>
      <c r="K47">
        <f t="shared" si="23"/>
        <v>5.2399999999999949</v>
      </c>
      <c r="L47" s="1">
        <f t="shared" si="24"/>
        <v>16.800000000000004</v>
      </c>
      <c r="N47">
        <f t="shared" si="35"/>
        <v>5.4999999999999893</v>
      </c>
      <c r="O47" s="1">
        <f t="shared" si="36"/>
        <v>27.199999999999967</v>
      </c>
      <c r="Q47">
        <f t="shared" si="30"/>
        <v>6.1599999999999966</v>
      </c>
      <c r="R47" s="1">
        <f t="shared" si="31"/>
        <v>37.59999999999993</v>
      </c>
      <c r="T47">
        <f t="shared" si="37"/>
        <v>6.419999999999991</v>
      </c>
      <c r="U47" s="1">
        <f t="shared" si="38"/>
        <v>47.999999999999893</v>
      </c>
      <c r="W47">
        <f t="shared" si="33"/>
        <v>7.0799999999999983</v>
      </c>
      <c r="X47" s="1">
        <f t="shared" si="34"/>
        <v>58.399999999999856</v>
      </c>
    </row>
    <row r="48" spans="1:24" x14ac:dyDescent="0.25">
      <c r="A48" s="2">
        <f t="shared" si="25"/>
        <v>4.110000000000003</v>
      </c>
      <c r="B48" s="126">
        <f t="shared" si="26"/>
        <v>6.8000000000000016</v>
      </c>
      <c r="D48" s="2">
        <f t="shared" si="32"/>
        <v>3.4500000000000028</v>
      </c>
      <c r="E48" s="126">
        <f t="shared" si="27"/>
        <v>17.200000000000003</v>
      </c>
      <c r="H48" s="2">
        <f t="shared" si="28"/>
        <v>4.5899999999999963</v>
      </c>
      <c r="I48" s="126">
        <f t="shared" si="29"/>
        <v>6.8000000000000016</v>
      </c>
      <c r="K48">
        <f t="shared" si="23"/>
        <v>5.2499999999999947</v>
      </c>
      <c r="L48" s="1">
        <f t="shared" si="24"/>
        <v>17.200000000000003</v>
      </c>
      <c r="N48">
        <f t="shared" si="35"/>
        <v>5.5099999999999891</v>
      </c>
      <c r="O48" s="1">
        <f t="shared" si="36"/>
        <v>27.599999999999966</v>
      </c>
      <c r="Q48">
        <f t="shared" si="30"/>
        <v>6.1699999999999964</v>
      </c>
      <c r="R48" s="1">
        <f t="shared" si="31"/>
        <v>37.999999999999929</v>
      </c>
      <c r="T48">
        <f t="shared" si="37"/>
        <v>6.4299999999999908</v>
      </c>
      <c r="U48" s="1">
        <f t="shared" si="38"/>
        <v>48.399999999999892</v>
      </c>
      <c r="W48">
        <f t="shared" si="33"/>
        <v>7.0899999999999981</v>
      </c>
      <c r="X48" s="1">
        <f t="shared" si="34"/>
        <v>58.799999999999855</v>
      </c>
    </row>
    <row r="49" spans="1:24" x14ac:dyDescent="0.25">
      <c r="A49" s="2">
        <f t="shared" si="25"/>
        <v>4.1000000000000032</v>
      </c>
      <c r="B49" s="126">
        <f t="shared" si="26"/>
        <v>7.200000000000002</v>
      </c>
      <c r="D49" s="2">
        <f t="shared" si="32"/>
        <v>3.4400000000000031</v>
      </c>
      <c r="E49" s="126">
        <f t="shared" si="27"/>
        <v>17.600000000000001</v>
      </c>
      <c r="H49" s="2">
        <v>5</v>
      </c>
      <c r="I49" s="126">
        <f t="shared" si="29"/>
        <v>7.200000000000002</v>
      </c>
      <c r="K49">
        <f t="shared" si="23"/>
        <v>5.2599999999999945</v>
      </c>
      <c r="L49" s="1">
        <f t="shared" si="24"/>
        <v>17.600000000000001</v>
      </c>
      <c r="N49">
        <f t="shared" si="35"/>
        <v>5.5199999999999889</v>
      </c>
      <c r="O49" s="1">
        <f t="shared" si="36"/>
        <v>27.999999999999964</v>
      </c>
      <c r="Q49">
        <f t="shared" si="30"/>
        <v>6.1799999999999962</v>
      </c>
      <c r="R49" s="1">
        <f t="shared" si="31"/>
        <v>38.399999999999928</v>
      </c>
      <c r="T49">
        <f t="shared" si="37"/>
        <v>6.4399999999999906</v>
      </c>
      <c r="U49" s="1">
        <f t="shared" si="38"/>
        <v>48.799999999999891</v>
      </c>
      <c r="W49">
        <f t="shared" si="33"/>
        <v>7.0999999999999979</v>
      </c>
      <c r="X49" s="1">
        <f t="shared" si="34"/>
        <v>59.199999999999854</v>
      </c>
    </row>
    <row r="50" spans="1:24" x14ac:dyDescent="0.25">
      <c r="A50" s="2">
        <f t="shared" si="25"/>
        <v>4.0900000000000034</v>
      </c>
      <c r="B50" s="126">
        <f t="shared" si="26"/>
        <v>7.6000000000000023</v>
      </c>
      <c r="D50" s="2">
        <f t="shared" si="32"/>
        <v>3.4300000000000033</v>
      </c>
      <c r="E50" s="126">
        <f t="shared" si="27"/>
        <v>18</v>
      </c>
      <c r="H50" s="2">
        <f t="shared" si="28"/>
        <v>5.01</v>
      </c>
      <c r="I50" s="126">
        <f t="shared" si="29"/>
        <v>7.6000000000000023</v>
      </c>
      <c r="K50">
        <f t="shared" si="23"/>
        <v>5.2699999999999942</v>
      </c>
      <c r="L50" s="1">
        <f t="shared" si="24"/>
        <v>18</v>
      </c>
      <c r="N50">
        <f t="shared" si="35"/>
        <v>5.5299999999999887</v>
      </c>
      <c r="O50" s="1">
        <f t="shared" si="36"/>
        <v>28.399999999999963</v>
      </c>
      <c r="Q50">
        <f t="shared" si="30"/>
        <v>6.1899999999999959</v>
      </c>
      <c r="R50" s="1">
        <f t="shared" si="31"/>
        <v>38.799999999999926</v>
      </c>
      <c r="T50">
        <f t="shared" si="37"/>
        <v>6.4499999999999904</v>
      </c>
      <c r="U50" s="1">
        <f t="shared" si="38"/>
        <v>49.199999999999889</v>
      </c>
      <c r="W50">
        <f t="shared" si="33"/>
        <v>7.1099999999999977</v>
      </c>
      <c r="X50" s="1">
        <f t="shared" si="34"/>
        <v>59.599999999999852</v>
      </c>
    </row>
    <row r="51" spans="1:24" x14ac:dyDescent="0.25">
      <c r="A51" s="2">
        <f t="shared" si="25"/>
        <v>4.0800000000000036</v>
      </c>
      <c r="B51" s="126">
        <f t="shared" si="26"/>
        <v>8.0000000000000018</v>
      </c>
      <c r="D51" s="2">
        <f t="shared" si="32"/>
        <v>3.4200000000000035</v>
      </c>
      <c r="E51" s="126">
        <f t="shared" si="27"/>
        <v>18.399999999999999</v>
      </c>
      <c r="H51" s="2">
        <f t="shared" si="28"/>
        <v>5.0199999999999996</v>
      </c>
      <c r="I51" s="126">
        <f t="shared" si="29"/>
        <v>8.0000000000000018</v>
      </c>
      <c r="K51">
        <f t="shared" si="23"/>
        <v>5.279999999999994</v>
      </c>
      <c r="L51" s="1">
        <f t="shared" si="24"/>
        <v>18.399999999999999</v>
      </c>
      <c r="N51">
        <f t="shared" si="35"/>
        <v>5.5399999999999885</v>
      </c>
      <c r="O51" s="1">
        <f t="shared" si="36"/>
        <v>28.799999999999962</v>
      </c>
      <c r="Q51">
        <f t="shared" si="30"/>
        <v>6.1999999999999957</v>
      </c>
      <c r="R51" s="1">
        <f t="shared" si="31"/>
        <v>39.199999999999925</v>
      </c>
      <c r="T51">
        <f t="shared" si="37"/>
        <v>6.4599999999999902</v>
      </c>
      <c r="U51" s="1">
        <f t="shared" si="38"/>
        <v>49.599999999999888</v>
      </c>
      <c r="W51">
        <f t="shared" si="33"/>
        <v>7.1199999999999974</v>
      </c>
      <c r="X51" s="1">
        <f t="shared" si="34"/>
        <v>59.999999999999851</v>
      </c>
    </row>
    <row r="52" spans="1:24" x14ac:dyDescent="0.25">
      <c r="A52" s="2">
        <f t="shared" si="25"/>
        <v>4.0700000000000038</v>
      </c>
      <c r="B52" s="126">
        <f t="shared" si="26"/>
        <v>8.4000000000000021</v>
      </c>
      <c r="D52" s="2">
        <f t="shared" si="32"/>
        <v>3.4100000000000037</v>
      </c>
      <c r="E52" s="126">
        <f t="shared" si="27"/>
        <v>18.799999999999997</v>
      </c>
      <c r="H52" s="2">
        <f t="shared" si="28"/>
        <v>5.0299999999999994</v>
      </c>
      <c r="I52" s="126">
        <f t="shared" si="29"/>
        <v>8.4000000000000021</v>
      </c>
      <c r="K52">
        <f t="shared" si="23"/>
        <v>5.2899999999999938</v>
      </c>
      <c r="L52" s="1">
        <f t="shared" si="24"/>
        <v>18.799999999999997</v>
      </c>
      <c r="N52">
        <f t="shared" si="35"/>
        <v>5.5499999999999883</v>
      </c>
      <c r="O52" s="1">
        <f t="shared" si="36"/>
        <v>29.19999999999996</v>
      </c>
      <c r="Q52">
        <f t="shared" si="30"/>
        <v>6.2099999999999955</v>
      </c>
      <c r="R52" s="1">
        <f t="shared" si="31"/>
        <v>39.599999999999923</v>
      </c>
      <c r="T52">
        <f t="shared" si="37"/>
        <v>6.46999999999999</v>
      </c>
      <c r="U52" s="1">
        <f t="shared" si="38"/>
        <v>49.999999999999886</v>
      </c>
      <c r="W52">
        <f t="shared" si="33"/>
        <v>7.1299999999999972</v>
      </c>
      <c r="X52" s="1">
        <f t="shared" si="34"/>
        <v>60.399999999999849</v>
      </c>
    </row>
    <row r="53" spans="1:24" x14ac:dyDescent="0.25">
      <c r="A53" s="2">
        <f t="shared" si="25"/>
        <v>4.0600000000000041</v>
      </c>
      <c r="B53" s="126">
        <f t="shared" si="26"/>
        <v>8.8000000000000025</v>
      </c>
      <c r="D53" s="2">
        <f t="shared" si="32"/>
        <v>3.4000000000000039</v>
      </c>
      <c r="E53" s="126">
        <f t="shared" si="27"/>
        <v>19.199999999999996</v>
      </c>
      <c r="H53" s="2">
        <f t="shared" si="28"/>
        <v>5.0399999999999991</v>
      </c>
      <c r="I53" s="126">
        <f t="shared" si="29"/>
        <v>8.8000000000000025</v>
      </c>
      <c r="K53">
        <f t="shared" si="23"/>
        <v>5.2999999999999936</v>
      </c>
      <c r="L53" s="1">
        <f t="shared" si="24"/>
        <v>19.199999999999996</v>
      </c>
      <c r="N53">
        <f t="shared" si="35"/>
        <v>5.5599999999999881</v>
      </c>
      <c r="O53" s="1">
        <f t="shared" si="36"/>
        <v>29.599999999999959</v>
      </c>
      <c r="Q53">
        <f t="shared" si="30"/>
        <v>6.2199999999999953</v>
      </c>
      <c r="R53" s="1">
        <f t="shared" si="31"/>
        <v>39.999999999999922</v>
      </c>
      <c r="T53">
        <f t="shared" si="37"/>
        <v>6.4799999999999898</v>
      </c>
      <c r="U53" s="1">
        <f t="shared" si="38"/>
        <v>50.399999999999885</v>
      </c>
      <c r="W53">
        <f t="shared" si="33"/>
        <v>7.139999999999997</v>
      </c>
      <c r="X53" s="1">
        <f t="shared" si="34"/>
        <v>60.799999999999848</v>
      </c>
    </row>
    <row r="54" spans="1:24" x14ac:dyDescent="0.25">
      <c r="A54" s="2">
        <f t="shared" si="25"/>
        <v>4.0500000000000043</v>
      </c>
      <c r="B54" s="126">
        <f t="shared" si="26"/>
        <v>9.2000000000000028</v>
      </c>
      <c r="D54" s="2">
        <f t="shared" si="32"/>
        <v>3.3900000000000041</v>
      </c>
      <c r="E54" s="126">
        <f t="shared" si="27"/>
        <v>19.599999999999994</v>
      </c>
      <c r="H54" s="2">
        <f t="shared" si="28"/>
        <v>5.0499999999999989</v>
      </c>
      <c r="I54" s="126">
        <f t="shared" si="29"/>
        <v>9.2000000000000028</v>
      </c>
      <c r="K54">
        <f t="shared" si="23"/>
        <v>5.3099999999999934</v>
      </c>
      <c r="L54" s="1">
        <f t="shared" si="24"/>
        <v>19.599999999999994</v>
      </c>
      <c r="N54">
        <f t="shared" si="35"/>
        <v>5.5699999999999878</v>
      </c>
      <c r="O54" s="1">
        <f t="shared" si="36"/>
        <v>29.999999999999957</v>
      </c>
      <c r="Q54">
        <f t="shared" si="30"/>
        <v>6.2299999999999951</v>
      </c>
      <c r="R54" s="1">
        <f t="shared" si="31"/>
        <v>40.39999999999992</v>
      </c>
      <c r="T54">
        <f t="shared" si="37"/>
        <v>6.4899999999999896</v>
      </c>
      <c r="U54" s="1">
        <f t="shared" si="38"/>
        <v>50.799999999999883</v>
      </c>
      <c r="W54">
        <f t="shared" si="33"/>
        <v>7.1499999999999968</v>
      </c>
      <c r="X54" s="1">
        <f t="shared" si="34"/>
        <v>61.199999999999847</v>
      </c>
    </row>
    <row r="55" spans="1:24" x14ac:dyDescent="0.25">
      <c r="A55" s="2">
        <f t="shared" si="25"/>
        <v>4.0400000000000045</v>
      </c>
      <c r="B55" s="126">
        <f t="shared" si="26"/>
        <v>9.6000000000000032</v>
      </c>
      <c r="D55" s="2">
        <f t="shared" si="32"/>
        <v>3.3800000000000043</v>
      </c>
      <c r="E55" s="126">
        <f t="shared" si="27"/>
        <v>19.999999999999993</v>
      </c>
      <c r="H55" s="2">
        <f t="shared" si="28"/>
        <v>5.0599999999999987</v>
      </c>
      <c r="I55" s="126">
        <f t="shared" si="29"/>
        <v>9.6000000000000032</v>
      </c>
      <c r="K55">
        <f t="shared" si="23"/>
        <v>5.3199999999999932</v>
      </c>
      <c r="L55" s="1">
        <f t="shared" si="24"/>
        <v>19.999999999999993</v>
      </c>
      <c r="N55">
        <f t="shared" si="35"/>
        <v>5.5799999999999876</v>
      </c>
      <c r="O55" s="1">
        <f t="shared" si="36"/>
        <v>30.399999999999956</v>
      </c>
      <c r="Q55">
        <f t="shared" si="30"/>
        <v>6.2399999999999949</v>
      </c>
      <c r="R55" s="1">
        <f t="shared" si="31"/>
        <v>40.799999999999919</v>
      </c>
      <c r="T55">
        <f t="shared" si="37"/>
        <v>6.4999999999999893</v>
      </c>
      <c r="U55" s="1">
        <f t="shared" si="38"/>
        <v>51.199999999999882</v>
      </c>
      <c r="W55">
        <f t="shared" si="33"/>
        <v>7.1599999999999966</v>
      </c>
      <c r="X55" s="1">
        <f t="shared" si="34"/>
        <v>61.599999999999845</v>
      </c>
    </row>
    <row r="56" spans="1:24" x14ac:dyDescent="0.25">
      <c r="A56" s="2">
        <f t="shared" si="25"/>
        <v>4.0300000000000047</v>
      </c>
      <c r="B56" s="126">
        <f t="shared" si="26"/>
        <v>10.000000000000004</v>
      </c>
      <c r="D56" s="2">
        <f t="shared" si="32"/>
        <v>3.3700000000000045</v>
      </c>
      <c r="E56" s="126">
        <f t="shared" si="27"/>
        <v>20.399999999999991</v>
      </c>
      <c r="H56" s="2">
        <f t="shared" si="28"/>
        <v>5.0699999999999985</v>
      </c>
      <c r="I56" s="126">
        <f t="shared" si="29"/>
        <v>10.000000000000004</v>
      </c>
      <c r="K56">
        <f t="shared" si="23"/>
        <v>5.329999999999993</v>
      </c>
      <c r="L56" s="1">
        <f t="shared" si="24"/>
        <v>20.399999999999991</v>
      </c>
      <c r="N56">
        <f t="shared" si="35"/>
        <v>5.5899999999999874</v>
      </c>
      <c r="O56" s="1">
        <f t="shared" si="36"/>
        <v>30.799999999999955</v>
      </c>
      <c r="Q56">
        <f t="shared" si="30"/>
        <v>6.2499999999999947</v>
      </c>
      <c r="R56" s="1">
        <f t="shared" si="31"/>
        <v>41.199999999999918</v>
      </c>
      <c r="T56">
        <f t="shared" si="37"/>
        <v>6.5099999999999891</v>
      </c>
      <c r="U56" s="1">
        <f t="shared" si="38"/>
        <v>51.599999999999881</v>
      </c>
      <c r="W56">
        <f t="shared" si="33"/>
        <v>7.1699999999999964</v>
      </c>
      <c r="X56" s="1">
        <f t="shared" si="34"/>
        <v>61.999999999999844</v>
      </c>
    </row>
    <row r="57" spans="1:24" x14ac:dyDescent="0.25">
      <c r="A57" s="2">
        <f t="shared" si="25"/>
        <v>4.0200000000000049</v>
      </c>
      <c r="B57" s="126">
        <f t="shared" si="26"/>
        <v>10.400000000000004</v>
      </c>
      <c r="D57" s="2">
        <f t="shared" si="32"/>
        <v>3.3600000000000048</v>
      </c>
      <c r="E57" s="126">
        <f t="shared" si="27"/>
        <v>20.79999999999999</v>
      </c>
      <c r="H57" s="2">
        <f t="shared" si="28"/>
        <v>5.0799999999999983</v>
      </c>
      <c r="I57" s="126">
        <f t="shared" si="29"/>
        <v>10.400000000000004</v>
      </c>
      <c r="K57">
        <f t="shared" si="23"/>
        <v>5.3399999999999928</v>
      </c>
      <c r="L57" s="1">
        <f t="shared" si="24"/>
        <v>20.79999999999999</v>
      </c>
      <c r="N57">
        <v>6</v>
      </c>
      <c r="O57" s="1">
        <f t="shared" si="36"/>
        <v>31.199999999999953</v>
      </c>
      <c r="Q57">
        <f t="shared" si="30"/>
        <v>6.2599999999999945</v>
      </c>
      <c r="R57" s="1">
        <f t="shared" si="31"/>
        <v>41.599999999999916</v>
      </c>
      <c r="T57">
        <f t="shared" si="37"/>
        <v>6.5199999999999889</v>
      </c>
      <c r="U57" s="1">
        <f t="shared" si="38"/>
        <v>51.999999999999879</v>
      </c>
      <c r="W57">
        <f t="shared" si="33"/>
        <v>7.1799999999999962</v>
      </c>
      <c r="X57" s="1">
        <f t="shared" si="34"/>
        <v>62.399999999999842</v>
      </c>
    </row>
    <row r="59" spans="1:24" x14ac:dyDescent="0.25">
      <c r="A59" s="1" t="s">
        <v>588</v>
      </c>
      <c r="C59" s="1" t="s">
        <v>589</v>
      </c>
      <c r="D59" s="1"/>
      <c r="E59" s="1">
        <v>4.58</v>
      </c>
    </row>
    <row r="61" spans="1:24" x14ac:dyDescent="0.25">
      <c r="A61">
        <v>4.42</v>
      </c>
      <c r="B61" s="1">
        <v>0.4</v>
      </c>
      <c r="D61">
        <f>A84-0.01</f>
        <v>4.180000000000005</v>
      </c>
      <c r="E61" s="1">
        <f>B84+0.4</f>
        <v>10.000000000000004</v>
      </c>
      <c r="H61">
        <v>4.59</v>
      </c>
      <c r="I61" s="1">
        <v>0.4</v>
      </c>
      <c r="K61">
        <f>H84+0.01</f>
        <v>5.2299999999999951</v>
      </c>
      <c r="L61" s="1">
        <f>I84+0.4</f>
        <v>10.000000000000004</v>
      </c>
      <c r="N61">
        <f>K84+0.01</f>
        <v>5.46999999999999</v>
      </c>
      <c r="O61" s="1">
        <f>L84+0.4</f>
        <v>19.599999999999994</v>
      </c>
      <c r="Q61">
        <f>N84+0.01</f>
        <v>6.1099999999999977</v>
      </c>
      <c r="R61" s="1">
        <f>O84+0.4</f>
        <v>29.19999999999996</v>
      </c>
      <c r="T61">
        <f>Q84+0.01</f>
        <v>6.3499999999999925</v>
      </c>
      <c r="U61" s="1">
        <f>R84+0.4</f>
        <v>38.799999999999926</v>
      </c>
      <c r="W61">
        <f>T84+0.01</f>
        <v>6.5899999999999874</v>
      </c>
      <c r="X61" s="1">
        <f>U84+0.4</f>
        <v>48.399999999999892</v>
      </c>
    </row>
    <row r="62" spans="1:24" x14ac:dyDescent="0.25">
      <c r="A62">
        <f>A61-0.01</f>
        <v>4.41</v>
      </c>
      <c r="B62" s="1">
        <f>B61+0.4</f>
        <v>0.8</v>
      </c>
      <c r="D62">
        <f>D61-0.01</f>
        <v>4.1700000000000053</v>
      </c>
      <c r="E62" s="1">
        <f>E61+0.4</f>
        <v>10.400000000000004</v>
      </c>
      <c r="H62">
        <v>5</v>
      </c>
      <c r="I62" s="1">
        <f>I61+0.4</f>
        <v>0.8</v>
      </c>
      <c r="K62">
        <f>K61+0.01</f>
        <v>5.2399999999999949</v>
      </c>
      <c r="L62" s="1">
        <f>L61+0.4</f>
        <v>10.400000000000004</v>
      </c>
      <c r="N62">
        <f>N61+0.01</f>
        <v>5.4799999999999898</v>
      </c>
      <c r="O62" s="1">
        <f>O61+0.4</f>
        <v>19.999999999999993</v>
      </c>
      <c r="Q62">
        <f>Q61+0.01</f>
        <v>6.1199999999999974</v>
      </c>
      <c r="R62" s="1">
        <f>R61+0.4</f>
        <v>29.599999999999959</v>
      </c>
      <c r="T62">
        <f>T61+0.01</f>
        <v>6.3599999999999923</v>
      </c>
      <c r="U62" s="1">
        <f>U61+0.4</f>
        <v>39.199999999999925</v>
      </c>
      <c r="W62">
        <v>7</v>
      </c>
      <c r="X62" s="1">
        <f t="shared" ref="X62:X67" si="39">X61+0.4</f>
        <v>48.799999999999891</v>
      </c>
    </row>
    <row r="63" spans="1:24" x14ac:dyDescent="0.25">
      <c r="A63">
        <f>A62-0.01</f>
        <v>4.4000000000000004</v>
      </c>
      <c r="B63" s="1">
        <f t="shared" ref="B63:B84" si="40">B62+0.4</f>
        <v>1.2000000000000002</v>
      </c>
      <c r="D63">
        <f>D62-0.01</f>
        <v>4.1600000000000055</v>
      </c>
      <c r="E63" s="1">
        <f>E62+0.4</f>
        <v>10.800000000000004</v>
      </c>
      <c r="H63">
        <f t="shared" ref="H63:H84" si="41">H62+0.01</f>
        <v>5.01</v>
      </c>
      <c r="I63" s="1">
        <f t="shared" ref="I63:I84" si="42">I62+0.4</f>
        <v>1.2000000000000002</v>
      </c>
      <c r="K63">
        <f>K62+0.01</f>
        <v>5.2499999999999947</v>
      </c>
      <c r="L63" s="1">
        <f>L62+0.4</f>
        <v>10.800000000000004</v>
      </c>
      <c r="N63">
        <f t="shared" ref="N63:N84" si="43">N62+0.01</f>
        <v>5.4899999999999896</v>
      </c>
      <c r="O63" s="1">
        <f t="shared" ref="O63:O84" si="44">O62+0.4</f>
        <v>20.399999999999991</v>
      </c>
      <c r="Q63">
        <f>Q62+0.01</f>
        <v>6.1299999999999972</v>
      </c>
      <c r="R63" s="1">
        <f>R62+0.4</f>
        <v>29.999999999999957</v>
      </c>
      <c r="T63">
        <f>T62+0.01</f>
        <v>6.3699999999999921</v>
      </c>
      <c r="U63" s="1">
        <f>U62+0.4</f>
        <v>39.599999999999923</v>
      </c>
      <c r="W63">
        <f>W62+0.01</f>
        <v>7.01</v>
      </c>
      <c r="X63" s="1">
        <f t="shared" si="39"/>
        <v>49.199999999999889</v>
      </c>
    </row>
    <row r="64" spans="1:24" x14ac:dyDescent="0.25">
      <c r="A64">
        <f t="shared" ref="A64:A84" si="45">A63-0.01</f>
        <v>4.3900000000000006</v>
      </c>
      <c r="B64" s="1">
        <f t="shared" si="40"/>
        <v>1.6</v>
      </c>
      <c r="D64">
        <f>D63-0.01</f>
        <v>4.1500000000000057</v>
      </c>
      <c r="E64" s="1">
        <f>E63+0.4</f>
        <v>11.200000000000005</v>
      </c>
      <c r="H64">
        <f t="shared" si="41"/>
        <v>5.0199999999999996</v>
      </c>
      <c r="I64" s="1">
        <f t="shared" si="42"/>
        <v>1.6</v>
      </c>
      <c r="K64">
        <f>K63+0.01</f>
        <v>5.2599999999999945</v>
      </c>
      <c r="L64" s="1">
        <f>L63+0.4</f>
        <v>11.200000000000005</v>
      </c>
      <c r="N64">
        <f t="shared" si="43"/>
        <v>5.4999999999999893</v>
      </c>
      <c r="O64" s="1">
        <f t="shared" si="44"/>
        <v>20.79999999999999</v>
      </c>
      <c r="Q64">
        <f t="shared" ref="Q64:Q84" si="46">Q63+0.01</f>
        <v>6.139999999999997</v>
      </c>
      <c r="R64" s="1">
        <f t="shared" ref="R64:R84" si="47">R63+0.4</f>
        <v>30.399999999999956</v>
      </c>
      <c r="T64">
        <f>T63+0.01</f>
        <v>6.3799999999999919</v>
      </c>
      <c r="U64" s="1">
        <f>U63+0.4</f>
        <v>39.999999999999922</v>
      </c>
      <c r="W64">
        <f>W63+0.01</f>
        <v>7.02</v>
      </c>
      <c r="X64" s="1">
        <f t="shared" si="39"/>
        <v>49.599999999999888</v>
      </c>
    </row>
    <row r="65" spans="1:24" x14ac:dyDescent="0.25">
      <c r="A65">
        <f t="shared" si="45"/>
        <v>4.3800000000000008</v>
      </c>
      <c r="B65" s="1">
        <f t="shared" si="40"/>
        <v>2</v>
      </c>
      <c r="D65">
        <f>D64-0.01</f>
        <v>4.1400000000000059</v>
      </c>
      <c r="E65" s="1">
        <f>E64+0.4</f>
        <v>11.600000000000005</v>
      </c>
      <c r="H65">
        <f t="shared" si="41"/>
        <v>5.0299999999999994</v>
      </c>
      <c r="I65" s="1">
        <f t="shared" si="42"/>
        <v>2</v>
      </c>
      <c r="K65">
        <f t="shared" ref="K65:K84" si="48">K64+0.01</f>
        <v>5.2699999999999942</v>
      </c>
      <c r="L65" s="1">
        <f t="shared" ref="L65:L84" si="49">L64+0.4</f>
        <v>11.600000000000005</v>
      </c>
      <c r="N65">
        <f t="shared" si="43"/>
        <v>5.5099999999999891</v>
      </c>
      <c r="O65" s="1">
        <f t="shared" si="44"/>
        <v>21.199999999999989</v>
      </c>
      <c r="Q65">
        <f t="shared" si="46"/>
        <v>6.1499999999999968</v>
      </c>
      <c r="R65" s="1">
        <f t="shared" si="47"/>
        <v>30.799999999999955</v>
      </c>
      <c r="T65">
        <f t="shared" ref="T65:T84" si="50">T64+0.01</f>
        <v>6.3899999999999917</v>
      </c>
      <c r="U65" s="1">
        <f t="shared" ref="U65:U84" si="51">U64+0.4</f>
        <v>40.39999999999992</v>
      </c>
      <c r="W65">
        <f>W64+0.01</f>
        <v>7.0299999999999994</v>
      </c>
      <c r="X65" s="1">
        <f t="shared" si="39"/>
        <v>49.999999999999886</v>
      </c>
    </row>
    <row r="66" spans="1:24" x14ac:dyDescent="0.25">
      <c r="A66">
        <f t="shared" si="45"/>
        <v>4.370000000000001</v>
      </c>
      <c r="B66" s="1">
        <f t="shared" si="40"/>
        <v>2.4</v>
      </c>
      <c r="D66">
        <f>D65-0.01</f>
        <v>4.1300000000000061</v>
      </c>
      <c r="E66" s="1">
        <f>E65+0.4</f>
        <v>12.000000000000005</v>
      </c>
      <c r="H66">
        <f t="shared" si="41"/>
        <v>5.0399999999999991</v>
      </c>
      <c r="I66" s="1">
        <f t="shared" si="42"/>
        <v>2.4</v>
      </c>
      <c r="K66">
        <f t="shared" si="48"/>
        <v>5.279999999999994</v>
      </c>
      <c r="L66" s="1">
        <f t="shared" si="49"/>
        <v>12.000000000000005</v>
      </c>
      <c r="N66">
        <f t="shared" si="43"/>
        <v>5.5199999999999889</v>
      </c>
      <c r="O66" s="1">
        <f t="shared" si="44"/>
        <v>21.599999999999987</v>
      </c>
      <c r="Q66">
        <f t="shared" si="46"/>
        <v>6.1599999999999966</v>
      </c>
      <c r="R66" s="1">
        <f t="shared" si="47"/>
        <v>31.199999999999953</v>
      </c>
      <c r="T66">
        <f t="shared" si="50"/>
        <v>6.3999999999999915</v>
      </c>
      <c r="U66" s="1">
        <f t="shared" si="51"/>
        <v>40.799999999999919</v>
      </c>
      <c r="W66">
        <f>W65+0.01</f>
        <v>7.0399999999999991</v>
      </c>
      <c r="X66" s="1">
        <f t="shared" si="39"/>
        <v>50.399999999999885</v>
      </c>
    </row>
    <row r="67" spans="1:24" x14ac:dyDescent="0.25">
      <c r="A67">
        <f t="shared" si="45"/>
        <v>4.3600000000000012</v>
      </c>
      <c r="B67" s="1">
        <f t="shared" si="40"/>
        <v>2.8</v>
      </c>
      <c r="D67">
        <f t="shared" ref="D67:D84" si="52">D66-0.01</f>
        <v>4.1200000000000063</v>
      </c>
      <c r="E67" s="1">
        <f t="shared" ref="E67:E84" si="53">E66+0.4</f>
        <v>12.400000000000006</v>
      </c>
      <c r="H67">
        <f t="shared" si="41"/>
        <v>5.0499999999999989</v>
      </c>
      <c r="I67" s="1">
        <f t="shared" si="42"/>
        <v>2.8</v>
      </c>
      <c r="K67">
        <f t="shared" si="48"/>
        <v>5.2899999999999938</v>
      </c>
      <c r="L67" s="1">
        <f t="shared" si="49"/>
        <v>12.400000000000006</v>
      </c>
      <c r="N67">
        <f t="shared" si="43"/>
        <v>5.5299999999999887</v>
      </c>
      <c r="O67" s="1">
        <f t="shared" si="44"/>
        <v>21.999999999999986</v>
      </c>
      <c r="Q67">
        <f t="shared" si="46"/>
        <v>6.1699999999999964</v>
      </c>
      <c r="R67" s="1">
        <f t="shared" si="47"/>
        <v>31.599999999999952</v>
      </c>
      <c r="T67">
        <f t="shared" si="50"/>
        <v>6.4099999999999913</v>
      </c>
      <c r="U67" s="1">
        <f t="shared" si="51"/>
        <v>41.199999999999918</v>
      </c>
      <c r="W67">
        <f>W66+0.01</f>
        <v>7.0499999999999989</v>
      </c>
      <c r="X67" s="1">
        <f t="shared" si="39"/>
        <v>50.799999999999883</v>
      </c>
    </row>
    <row r="68" spans="1:24" x14ac:dyDescent="0.25">
      <c r="A68">
        <f t="shared" si="45"/>
        <v>4.3500000000000014</v>
      </c>
      <c r="B68" s="1">
        <f t="shared" si="40"/>
        <v>3.1999999999999997</v>
      </c>
      <c r="D68">
        <f t="shared" si="52"/>
        <v>4.1100000000000065</v>
      </c>
      <c r="E68" s="1">
        <f t="shared" si="53"/>
        <v>12.800000000000006</v>
      </c>
      <c r="H68">
        <f t="shared" si="41"/>
        <v>5.0599999999999987</v>
      </c>
      <c r="I68" s="1">
        <f t="shared" si="42"/>
        <v>3.1999999999999997</v>
      </c>
      <c r="K68">
        <f t="shared" si="48"/>
        <v>5.2999999999999936</v>
      </c>
      <c r="L68" s="1">
        <f t="shared" si="49"/>
        <v>12.800000000000006</v>
      </c>
      <c r="N68">
        <f t="shared" si="43"/>
        <v>5.5399999999999885</v>
      </c>
      <c r="O68" s="1">
        <f t="shared" si="44"/>
        <v>22.399999999999984</v>
      </c>
      <c r="Q68">
        <f t="shared" si="46"/>
        <v>6.1799999999999962</v>
      </c>
      <c r="R68" s="1">
        <f t="shared" si="47"/>
        <v>31.99999999999995</v>
      </c>
      <c r="T68">
        <f t="shared" si="50"/>
        <v>6.419999999999991</v>
      </c>
      <c r="U68" s="1">
        <f t="shared" si="51"/>
        <v>41.599999999999916</v>
      </c>
    </row>
    <row r="69" spans="1:24" x14ac:dyDescent="0.25">
      <c r="A69">
        <f t="shared" si="45"/>
        <v>4.3400000000000016</v>
      </c>
      <c r="B69" s="1">
        <f t="shared" si="40"/>
        <v>3.5999999999999996</v>
      </c>
      <c r="D69">
        <f t="shared" si="52"/>
        <v>4.1000000000000068</v>
      </c>
      <c r="E69" s="1">
        <f t="shared" si="53"/>
        <v>13.200000000000006</v>
      </c>
      <c r="H69">
        <f t="shared" si="41"/>
        <v>5.0699999999999985</v>
      </c>
      <c r="I69" s="1">
        <f t="shared" si="42"/>
        <v>3.5999999999999996</v>
      </c>
      <c r="K69">
        <f t="shared" si="48"/>
        <v>5.3099999999999934</v>
      </c>
      <c r="L69" s="1">
        <f t="shared" si="49"/>
        <v>13.200000000000006</v>
      </c>
      <c r="N69">
        <f t="shared" si="43"/>
        <v>5.5499999999999883</v>
      </c>
      <c r="O69" s="1">
        <f t="shared" si="44"/>
        <v>22.799999999999983</v>
      </c>
      <c r="Q69">
        <f t="shared" si="46"/>
        <v>6.1899999999999959</v>
      </c>
      <c r="R69" s="1">
        <f t="shared" si="47"/>
        <v>32.399999999999949</v>
      </c>
      <c r="T69">
        <f t="shared" si="50"/>
        <v>6.4299999999999908</v>
      </c>
      <c r="U69" s="1">
        <f t="shared" si="51"/>
        <v>41.999999999999915</v>
      </c>
    </row>
    <row r="70" spans="1:24" x14ac:dyDescent="0.25">
      <c r="A70">
        <f t="shared" si="45"/>
        <v>4.3300000000000018</v>
      </c>
      <c r="B70" s="1">
        <f t="shared" si="40"/>
        <v>3.9999999999999996</v>
      </c>
      <c r="D70">
        <f t="shared" si="52"/>
        <v>4.090000000000007</v>
      </c>
      <c r="E70" s="1">
        <f t="shared" si="53"/>
        <v>13.600000000000007</v>
      </c>
      <c r="H70">
        <f t="shared" si="41"/>
        <v>5.0799999999999983</v>
      </c>
      <c r="I70" s="1">
        <f t="shared" si="42"/>
        <v>3.9999999999999996</v>
      </c>
      <c r="K70">
        <f t="shared" si="48"/>
        <v>5.3199999999999932</v>
      </c>
      <c r="L70" s="1">
        <f t="shared" si="49"/>
        <v>13.600000000000007</v>
      </c>
      <c r="N70">
        <f t="shared" si="43"/>
        <v>5.5599999999999881</v>
      </c>
      <c r="O70" s="1">
        <f t="shared" si="44"/>
        <v>23.199999999999982</v>
      </c>
      <c r="Q70">
        <f t="shared" si="46"/>
        <v>6.1999999999999957</v>
      </c>
      <c r="R70" s="1">
        <f t="shared" si="47"/>
        <v>32.799999999999947</v>
      </c>
      <c r="T70">
        <f t="shared" si="50"/>
        <v>6.4399999999999906</v>
      </c>
      <c r="U70" s="1">
        <f t="shared" si="51"/>
        <v>42.399999999999913</v>
      </c>
    </row>
    <row r="71" spans="1:24" x14ac:dyDescent="0.25">
      <c r="A71">
        <f t="shared" si="45"/>
        <v>4.3200000000000021</v>
      </c>
      <c r="B71" s="1">
        <f t="shared" si="40"/>
        <v>4.3999999999999995</v>
      </c>
      <c r="D71">
        <f t="shared" si="52"/>
        <v>4.0800000000000072</v>
      </c>
      <c r="E71" s="1">
        <f t="shared" si="53"/>
        <v>14.000000000000007</v>
      </c>
      <c r="H71">
        <f t="shared" si="41"/>
        <v>5.0899999999999981</v>
      </c>
      <c r="I71" s="1">
        <f t="shared" si="42"/>
        <v>4.3999999999999995</v>
      </c>
      <c r="K71">
        <f t="shared" si="48"/>
        <v>5.329999999999993</v>
      </c>
      <c r="L71" s="1">
        <f t="shared" si="49"/>
        <v>14.000000000000007</v>
      </c>
      <c r="N71">
        <f t="shared" si="43"/>
        <v>5.5699999999999878</v>
      </c>
      <c r="O71" s="1">
        <f t="shared" si="44"/>
        <v>23.59999999999998</v>
      </c>
      <c r="Q71">
        <f t="shared" si="46"/>
        <v>6.2099999999999955</v>
      </c>
      <c r="R71" s="1">
        <f t="shared" si="47"/>
        <v>33.199999999999946</v>
      </c>
      <c r="T71">
        <f t="shared" si="50"/>
        <v>6.4499999999999904</v>
      </c>
      <c r="U71" s="1">
        <f t="shared" si="51"/>
        <v>42.799999999999912</v>
      </c>
    </row>
    <row r="72" spans="1:24" x14ac:dyDescent="0.25">
      <c r="A72">
        <f t="shared" si="45"/>
        <v>4.3100000000000023</v>
      </c>
      <c r="B72" s="1">
        <f t="shared" si="40"/>
        <v>4.8</v>
      </c>
      <c r="D72">
        <f t="shared" si="52"/>
        <v>4.0700000000000074</v>
      </c>
      <c r="E72" s="1">
        <f t="shared" si="53"/>
        <v>14.400000000000007</v>
      </c>
      <c r="H72">
        <f t="shared" si="41"/>
        <v>5.0999999999999979</v>
      </c>
      <c r="I72" s="1">
        <f t="shared" si="42"/>
        <v>4.8</v>
      </c>
      <c r="K72">
        <f t="shared" si="48"/>
        <v>5.3399999999999928</v>
      </c>
      <c r="L72" s="1">
        <f t="shared" si="49"/>
        <v>14.400000000000007</v>
      </c>
      <c r="N72">
        <f t="shared" si="43"/>
        <v>5.5799999999999876</v>
      </c>
      <c r="O72" s="1">
        <f t="shared" si="44"/>
        <v>23.999999999999979</v>
      </c>
      <c r="Q72">
        <f t="shared" si="46"/>
        <v>6.2199999999999953</v>
      </c>
      <c r="R72" s="1">
        <f t="shared" si="47"/>
        <v>33.599999999999945</v>
      </c>
      <c r="T72">
        <f t="shared" si="50"/>
        <v>6.4599999999999902</v>
      </c>
      <c r="U72" s="1">
        <f t="shared" si="51"/>
        <v>43.19999999999991</v>
      </c>
    </row>
    <row r="73" spans="1:24" x14ac:dyDescent="0.25">
      <c r="A73">
        <f t="shared" si="45"/>
        <v>4.3000000000000025</v>
      </c>
      <c r="B73" s="1">
        <f t="shared" si="40"/>
        <v>5.2</v>
      </c>
      <c r="D73">
        <f t="shared" si="52"/>
        <v>4.0600000000000076</v>
      </c>
      <c r="E73" s="1">
        <f t="shared" si="53"/>
        <v>14.800000000000008</v>
      </c>
      <c r="H73">
        <f t="shared" si="41"/>
        <v>5.1099999999999977</v>
      </c>
      <c r="I73" s="1">
        <f t="shared" si="42"/>
        <v>5.2</v>
      </c>
      <c r="K73">
        <f t="shared" si="48"/>
        <v>5.3499999999999925</v>
      </c>
      <c r="L73" s="1">
        <f t="shared" si="49"/>
        <v>14.800000000000008</v>
      </c>
      <c r="N73">
        <f t="shared" si="43"/>
        <v>5.5899999999999874</v>
      </c>
      <c r="O73" s="1">
        <f t="shared" si="44"/>
        <v>24.399999999999977</v>
      </c>
      <c r="Q73">
        <f t="shared" si="46"/>
        <v>6.2299999999999951</v>
      </c>
      <c r="R73" s="1">
        <f t="shared" si="47"/>
        <v>33.999999999999943</v>
      </c>
      <c r="T73">
        <f t="shared" si="50"/>
        <v>6.46999999999999</v>
      </c>
      <c r="U73" s="1">
        <f t="shared" si="51"/>
        <v>43.599999999999909</v>
      </c>
    </row>
    <row r="74" spans="1:24" x14ac:dyDescent="0.25">
      <c r="A74">
        <f t="shared" si="45"/>
        <v>4.2900000000000027</v>
      </c>
      <c r="B74" s="1">
        <f t="shared" si="40"/>
        <v>5.6000000000000005</v>
      </c>
      <c r="D74">
        <f t="shared" si="52"/>
        <v>4.0500000000000078</v>
      </c>
      <c r="E74" s="1">
        <f t="shared" si="53"/>
        <v>15.200000000000008</v>
      </c>
      <c r="H74">
        <f t="shared" si="41"/>
        <v>5.1199999999999974</v>
      </c>
      <c r="I74" s="1">
        <f t="shared" si="42"/>
        <v>5.6000000000000005</v>
      </c>
      <c r="K74">
        <f t="shared" si="48"/>
        <v>5.3599999999999923</v>
      </c>
      <c r="L74" s="1">
        <f t="shared" si="49"/>
        <v>15.200000000000008</v>
      </c>
      <c r="N74">
        <v>6</v>
      </c>
      <c r="O74" s="1">
        <f t="shared" si="44"/>
        <v>24.799999999999976</v>
      </c>
      <c r="Q74">
        <f t="shared" si="46"/>
        <v>6.2399999999999949</v>
      </c>
      <c r="R74" s="1">
        <f t="shared" si="47"/>
        <v>34.399999999999942</v>
      </c>
      <c r="T74">
        <f t="shared" si="50"/>
        <v>6.4799999999999898</v>
      </c>
      <c r="U74" s="1">
        <f t="shared" si="51"/>
        <v>43.999999999999908</v>
      </c>
    </row>
    <row r="75" spans="1:24" x14ac:dyDescent="0.25">
      <c r="A75">
        <f t="shared" si="45"/>
        <v>4.2800000000000029</v>
      </c>
      <c r="B75" s="1">
        <f t="shared" si="40"/>
        <v>6.0000000000000009</v>
      </c>
      <c r="D75">
        <f t="shared" si="52"/>
        <v>4.040000000000008</v>
      </c>
      <c r="E75" s="1">
        <f t="shared" si="53"/>
        <v>15.600000000000009</v>
      </c>
      <c r="H75">
        <f t="shared" si="41"/>
        <v>5.1299999999999972</v>
      </c>
      <c r="I75" s="1">
        <f t="shared" si="42"/>
        <v>6.0000000000000009</v>
      </c>
      <c r="K75">
        <f t="shared" si="48"/>
        <v>5.3699999999999921</v>
      </c>
      <c r="L75" s="1">
        <f t="shared" si="49"/>
        <v>15.600000000000009</v>
      </c>
      <c r="N75">
        <f t="shared" si="43"/>
        <v>6.01</v>
      </c>
      <c r="O75" s="1">
        <f t="shared" si="44"/>
        <v>25.199999999999974</v>
      </c>
      <c r="Q75">
        <f t="shared" si="46"/>
        <v>6.2499999999999947</v>
      </c>
      <c r="R75" s="1">
        <f t="shared" si="47"/>
        <v>34.79999999999994</v>
      </c>
      <c r="T75">
        <f t="shared" si="50"/>
        <v>6.4899999999999896</v>
      </c>
      <c r="U75" s="1">
        <f t="shared" si="51"/>
        <v>44.399999999999906</v>
      </c>
    </row>
    <row r="76" spans="1:24" x14ac:dyDescent="0.25">
      <c r="A76">
        <f t="shared" si="45"/>
        <v>4.2700000000000031</v>
      </c>
      <c r="B76" s="1">
        <f t="shared" si="40"/>
        <v>6.4000000000000012</v>
      </c>
      <c r="D76">
        <f t="shared" si="52"/>
        <v>4.0300000000000082</v>
      </c>
      <c r="E76" s="1">
        <f t="shared" si="53"/>
        <v>16.000000000000007</v>
      </c>
      <c r="H76">
        <f t="shared" si="41"/>
        <v>5.139999999999997</v>
      </c>
      <c r="I76" s="1">
        <f t="shared" si="42"/>
        <v>6.4000000000000012</v>
      </c>
      <c r="K76">
        <f t="shared" si="48"/>
        <v>5.3799999999999919</v>
      </c>
      <c r="L76" s="1">
        <f t="shared" si="49"/>
        <v>16.000000000000007</v>
      </c>
      <c r="N76">
        <f t="shared" si="43"/>
        <v>6.02</v>
      </c>
      <c r="O76" s="1">
        <f t="shared" si="44"/>
        <v>25.599999999999973</v>
      </c>
      <c r="Q76">
        <f t="shared" si="46"/>
        <v>6.2599999999999945</v>
      </c>
      <c r="R76" s="1">
        <f t="shared" si="47"/>
        <v>35.199999999999939</v>
      </c>
      <c r="T76">
        <f t="shared" si="50"/>
        <v>6.4999999999999893</v>
      </c>
      <c r="U76" s="1">
        <f t="shared" si="51"/>
        <v>44.799999999999905</v>
      </c>
    </row>
    <row r="77" spans="1:24" x14ac:dyDescent="0.25">
      <c r="A77">
        <f t="shared" si="45"/>
        <v>4.2600000000000033</v>
      </c>
      <c r="B77" s="1">
        <f t="shared" si="40"/>
        <v>6.8000000000000016</v>
      </c>
      <c r="D77">
        <f t="shared" si="52"/>
        <v>4.0200000000000085</v>
      </c>
      <c r="E77" s="1">
        <f t="shared" si="53"/>
        <v>16.400000000000006</v>
      </c>
      <c r="H77">
        <f t="shared" si="41"/>
        <v>5.1499999999999968</v>
      </c>
      <c r="I77" s="1">
        <f t="shared" si="42"/>
        <v>6.8000000000000016</v>
      </c>
      <c r="K77">
        <f t="shared" si="48"/>
        <v>5.3899999999999917</v>
      </c>
      <c r="L77" s="1">
        <f t="shared" si="49"/>
        <v>16.400000000000006</v>
      </c>
      <c r="N77">
        <f t="shared" si="43"/>
        <v>6.0299999999999994</v>
      </c>
      <c r="O77" s="1">
        <f t="shared" si="44"/>
        <v>25.999999999999972</v>
      </c>
      <c r="Q77">
        <f t="shared" si="46"/>
        <v>6.2699999999999942</v>
      </c>
      <c r="R77" s="1">
        <f t="shared" si="47"/>
        <v>35.599999999999937</v>
      </c>
      <c r="T77">
        <f t="shared" si="50"/>
        <v>6.5099999999999891</v>
      </c>
      <c r="U77" s="1">
        <f t="shared" si="51"/>
        <v>45.199999999999903</v>
      </c>
    </row>
    <row r="78" spans="1:24" x14ac:dyDescent="0.25">
      <c r="A78">
        <f t="shared" si="45"/>
        <v>4.2500000000000036</v>
      </c>
      <c r="B78" s="1">
        <f t="shared" si="40"/>
        <v>7.200000000000002</v>
      </c>
      <c r="D78">
        <f t="shared" si="52"/>
        <v>4.0100000000000087</v>
      </c>
      <c r="E78" s="1">
        <f t="shared" si="53"/>
        <v>16.800000000000004</v>
      </c>
      <c r="H78">
        <f t="shared" si="41"/>
        <v>5.1599999999999966</v>
      </c>
      <c r="I78" s="1">
        <f t="shared" si="42"/>
        <v>7.200000000000002</v>
      </c>
      <c r="K78">
        <f t="shared" si="48"/>
        <v>5.3999999999999915</v>
      </c>
      <c r="L78" s="1">
        <f t="shared" si="49"/>
        <v>16.800000000000004</v>
      </c>
      <c r="N78">
        <f t="shared" si="43"/>
        <v>6.0399999999999991</v>
      </c>
      <c r="O78" s="1">
        <f t="shared" si="44"/>
        <v>26.39999999999997</v>
      </c>
      <c r="Q78">
        <f t="shared" si="46"/>
        <v>6.279999999999994</v>
      </c>
      <c r="R78" s="1">
        <f t="shared" si="47"/>
        <v>35.999999999999936</v>
      </c>
      <c r="T78">
        <f t="shared" si="50"/>
        <v>6.5199999999999889</v>
      </c>
      <c r="U78" s="1">
        <f t="shared" si="51"/>
        <v>45.599999999999902</v>
      </c>
    </row>
    <row r="79" spans="1:24" x14ac:dyDescent="0.25">
      <c r="A79">
        <f t="shared" si="45"/>
        <v>4.2400000000000038</v>
      </c>
      <c r="B79" s="1">
        <f t="shared" si="40"/>
        <v>7.6000000000000023</v>
      </c>
      <c r="D79">
        <f t="shared" si="52"/>
        <v>4.0000000000000089</v>
      </c>
      <c r="E79" s="1">
        <f t="shared" si="53"/>
        <v>17.200000000000003</v>
      </c>
      <c r="H79">
        <f t="shared" si="41"/>
        <v>5.1699999999999964</v>
      </c>
      <c r="I79" s="1">
        <f t="shared" si="42"/>
        <v>7.6000000000000023</v>
      </c>
      <c r="K79">
        <f t="shared" si="48"/>
        <v>5.4099999999999913</v>
      </c>
      <c r="L79" s="1">
        <f t="shared" si="49"/>
        <v>17.200000000000003</v>
      </c>
      <c r="N79">
        <f t="shared" si="43"/>
        <v>6.0499999999999989</v>
      </c>
      <c r="O79" s="1">
        <f t="shared" si="44"/>
        <v>26.799999999999969</v>
      </c>
      <c r="Q79">
        <f t="shared" si="46"/>
        <v>6.2899999999999938</v>
      </c>
      <c r="R79" s="1">
        <f t="shared" si="47"/>
        <v>36.399999999999935</v>
      </c>
      <c r="T79">
        <f t="shared" si="50"/>
        <v>6.5299999999999887</v>
      </c>
      <c r="U79" s="1">
        <f t="shared" si="51"/>
        <v>45.999999999999901</v>
      </c>
    </row>
    <row r="80" spans="1:24" x14ac:dyDescent="0.25">
      <c r="A80">
        <f t="shared" si="45"/>
        <v>4.230000000000004</v>
      </c>
      <c r="B80" s="1">
        <f t="shared" si="40"/>
        <v>8.0000000000000018</v>
      </c>
      <c r="D80">
        <v>3.59</v>
      </c>
      <c r="E80" s="1">
        <f t="shared" si="53"/>
        <v>17.600000000000001</v>
      </c>
      <c r="H80">
        <f t="shared" si="41"/>
        <v>5.1799999999999962</v>
      </c>
      <c r="I80" s="1">
        <f t="shared" si="42"/>
        <v>8.0000000000000018</v>
      </c>
      <c r="K80">
        <f t="shared" si="48"/>
        <v>5.419999999999991</v>
      </c>
      <c r="L80" s="1">
        <f t="shared" si="49"/>
        <v>17.600000000000001</v>
      </c>
      <c r="N80">
        <f t="shared" si="43"/>
        <v>6.0599999999999987</v>
      </c>
      <c r="O80" s="1">
        <f t="shared" si="44"/>
        <v>27.199999999999967</v>
      </c>
      <c r="Q80">
        <f t="shared" si="46"/>
        <v>6.2999999999999936</v>
      </c>
      <c r="R80" s="1">
        <f t="shared" si="47"/>
        <v>36.799999999999933</v>
      </c>
      <c r="T80">
        <f t="shared" si="50"/>
        <v>6.5399999999999885</v>
      </c>
      <c r="U80" s="1">
        <f t="shared" si="51"/>
        <v>46.399999999999899</v>
      </c>
    </row>
    <row r="81" spans="1:21" x14ac:dyDescent="0.25">
      <c r="A81">
        <f t="shared" si="45"/>
        <v>4.2200000000000042</v>
      </c>
      <c r="B81" s="1">
        <f t="shared" si="40"/>
        <v>8.4000000000000021</v>
      </c>
      <c r="D81">
        <f t="shared" si="52"/>
        <v>3.58</v>
      </c>
      <c r="E81" s="1">
        <f t="shared" si="53"/>
        <v>18</v>
      </c>
      <c r="H81">
        <f t="shared" si="41"/>
        <v>5.1899999999999959</v>
      </c>
      <c r="I81" s="1">
        <f t="shared" si="42"/>
        <v>8.4000000000000021</v>
      </c>
      <c r="K81">
        <f t="shared" si="48"/>
        <v>5.4299999999999908</v>
      </c>
      <c r="L81" s="1">
        <f t="shared" si="49"/>
        <v>18</v>
      </c>
      <c r="N81">
        <f t="shared" si="43"/>
        <v>6.0699999999999985</v>
      </c>
      <c r="O81" s="1">
        <f t="shared" si="44"/>
        <v>27.599999999999966</v>
      </c>
      <c r="Q81">
        <f t="shared" si="46"/>
        <v>6.3099999999999934</v>
      </c>
      <c r="R81" s="1">
        <f t="shared" si="47"/>
        <v>37.199999999999932</v>
      </c>
      <c r="T81">
        <f t="shared" si="50"/>
        <v>6.5499999999999883</v>
      </c>
      <c r="U81" s="1">
        <f t="shared" si="51"/>
        <v>46.799999999999898</v>
      </c>
    </row>
    <row r="82" spans="1:21" x14ac:dyDescent="0.25">
      <c r="A82">
        <f t="shared" si="45"/>
        <v>4.2100000000000044</v>
      </c>
      <c r="B82" s="1">
        <f t="shared" si="40"/>
        <v>8.8000000000000025</v>
      </c>
      <c r="D82">
        <f t="shared" si="52"/>
        <v>3.5700000000000003</v>
      </c>
      <c r="E82" s="1">
        <f t="shared" si="53"/>
        <v>18.399999999999999</v>
      </c>
      <c r="H82">
        <f t="shared" si="41"/>
        <v>5.1999999999999957</v>
      </c>
      <c r="I82" s="1">
        <f t="shared" si="42"/>
        <v>8.8000000000000025</v>
      </c>
      <c r="K82">
        <f t="shared" si="48"/>
        <v>5.4399999999999906</v>
      </c>
      <c r="L82" s="1">
        <f t="shared" si="49"/>
        <v>18.399999999999999</v>
      </c>
      <c r="N82">
        <f t="shared" si="43"/>
        <v>6.0799999999999983</v>
      </c>
      <c r="O82" s="1">
        <f t="shared" si="44"/>
        <v>27.999999999999964</v>
      </c>
      <c r="Q82">
        <f t="shared" si="46"/>
        <v>6.3199999999999932</v>
      </c>
      <c r="R82" s="1">
        <f t="shared" si="47"/>
        <v>37.59999999999993</v>
      </c>
      <c r="T82">
        <f t="shared" si="50"/>
        <v>6.5599999999999881</v>
      </c>
      <c r="U82" s="1">
        <f t="shared" si="51"/>
        <v>47.199999999999896</v>
      </c>
    </row>
    <row r="83" spans="1:21" x14ac:dyDescent="0.25">
      <c r="A83">
        <f t="shared" si="45"/>
        <v>4.2000000000000046</v>
      </c>
      <c r="B83" s="1">
        <f t="shared" si="40"/>
        <v>9.2000000000000028</v>
      </c>
      <c r="D83">
        <f t="shared" si="52"/>
        <v>3.5600000000000005</v>
      </c>
      <c r="E83" s="1">
        <f t="shared" si="53"/>
        <v>18.799999999999997</v>
      </c>
      <c r="H83">
        <f t="shared" si="41"/>
        <v>5.2099999999999955</v>
      </c>
      <c r="I83" s="1">
        <f t="shared" si="42"/>
        <v>9.2000000000000028</v>
      </c>
      <c r="K83">
        <f t="shared" si="48"/>
        <v>5.4499999999999904</v>
      </c>
      <c r="L83" s="1">
        <f t="shared" si="49"/>
        <v>18.799999999999997</v>
      </c>
      <c r="N83">
        <f t="shared" si="43"/>
        <v>6.0899999999999981</v>
      </c>
      <c r="O83" s="1">
        <f t="shared" si="44"/>
        <v>28.399999999999963</v>
      </c>
      <c r="Q83">
        <f t="shared" si="46"/>
        <v>6.329999999999993</v>
      </c>
      <c r="R83" s="1">
        <f t="shared" si="47"/>
        <v>37.999999999999929</v>
      </c>
      <c r="T83">
        <f t="shared" si="50"/>
        <v>6.5699999999999878</v>
      </c>
      <c r="U83" s="1">
        <f t="shared" si="51"/>
        <v>47.599999999999895</v>
      </c>
    </row>
    <row r="84" spans="1:21" x14ac:dyDescent="0.25">
      <c r="A84">
        <f t="shared" si="45"/>
        <v>4.1900000000000048</v>
      </c>
      <c r="B84" s="1">
        <f t="shared" si="40"/>
        <v>9.6000000000000032</v>
      </c>
      <c r="D84">
        <f t="shared" si="52"/>
        <v>3.5500000000000007</v>
      </c>
      <c r="E84" s="1">
        <f t="shared" si="53"/>
        <v>19.199999999999996</v>
      </c>
      <c r="H84">
        <f t="shared" si="41"/>
        <v>5.2199999999999953</v>
      </c>
      <c r="I84" s="1">
        <f t="shared" si="42"/>
        <v>9.6000000000000032</v>
      </c>
      <c r="K84">
        <f t="shared" si="48"/>
        <v>5.4599999999999902</v>
      </c>
      <c r="L84" s="1">
        <f t="shared" si="49"/>
        <v>19.199999999999996</v>
      </c>
      <c r="N84">
        <f t="shared" si="43"/>
        <v>6.0999999999999979</v>
      </c>
      <c r="O84" s="1">
        <f t="shared" si="44"/>
        <v>28.799999999999962</v>
      </c>
      <c r="Q84">
        <f t="shared" si="46"/>
        <v>6.3399999999999928</v>
      </c>
      <c r="R84" s="1">
        <f t="shared" si="47"/>
        <v>38.399999999999928</v>
      </c>
      <c r="T84">
        <f t="shared" si="50"/>
        <v>6.5799999999999876</v>
      </c>
      <c r="U84" s="1">
        <f t="shared" si="51"/>
        <v>47.999999999999893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N24"/>
  <sheetViews>
    <sheetView zoomScale="90" zoomScaleNormal="90" zoomScaleSheetLayoutView="90" workbookViewId="0">
      <selection activeCell="A7" sqref="A7"/>
    </sheetView>
  </sheetViews>
  <sheetFormatPr defaultColWidth="8.85546875" defaultRowHeight="15" x14ac:dyDescent="0.25"/>
  <cols>
    <col min="1" max="1" width="8.5703125" style="31" customWidth="1"/>
    <col min="2" max="2" width="5.140625" style="31" customWidth="1"/>
    <col min="3" max="3" width="19.5703125" style="108" bestFit="1" customWidth="1"/>
    <col min="4" max="4" width="18.28515625" style="108" bestFit="1" customWidth="1"/>
    <col min="5" max="5" width="9.140625" style="31" customWidth="1"/>
    <col min="6" max="6" width="8.7109375" style="49" customWidth="1"/>
    <col min="7" max="12" width="8.7109375" style="31" customWidth="1"/>
    <col min="13" max="13" width="8.7109375" style="49" customWidth="1"/>
    <col min="14" max="14" width="8.7109375" style="31" customWidth="1"/>
    <col min="15" max="16384" width="8.85546875" style="31"/>
  </cols>
  <sheetData>
    <row r="1" spans="1:14" s="47" customFormat="1" ht="30" x14ac:dyDescent="0.25">
      <c r="A1" s="29" t="s">
        <v>138</v>
      </c>
      <c r="B1" s="29" t="s">
        <v>386</v>
      </c>
      <c r="C1" s="104" t="s">
        <v>1</v>
      </c>
      <c r="D1" s="104" t="s">
        <v>2</v>
      </c>
      <c r="E1" s="29" t="s">
        <v>3</v>
      </c>
      <c r="F1" s="35" t="s">
        <v>4</v>
      </c>
      <c r="G1" s="29" t="s">
        <v>5</v>
      </c>
      <c r="H1" s="29" t="s">
        <v>12</v>
      </c>
      <c r="I1" s="29" t="s">
        <v>13</v>
      </c>
      <c r="J1" s="29" t="s">
        <v>6</v>
      </c>
      <c r="K1" s="29" t="s">
        <v>7</v>
      </c>
      <c r="L1" s="29" t="s">
        <v>14</v>
      </c>
      <c r="M1" s="35" t="s">
        <v>8</v>
      </c>
      <c r="N1" s="29" t="s">
        <v>9</v>
      </c>
    </row>
    <row r="2" spans="1:14" x14ac:dyDescent="0.25">
      <c r="A2" s="27" t="s">
        <v>348</v>
      </c>
      <c r="B2" s="27">
        <v>1</v>
      </c>
      <c r="C2" s="105" t="s">
        <v>205</v>
      </c>
      <c r="D2" s="105" t="s">
        <v>206</v>
      </c>
      <c r="E2" s="27" t="s">
        <v>315</v>
      </c>
      <c r="F2" s="30">
        <v>27.8</v>
      </c>
      <c r="G2" s="27">
        <v>0</v>
      </c>
      <c r="H2" s="27">
        <v>0</v>
      </c>
      <c r="I2" s="27">
        <f>G2+H2</f>
        <v>0</v>
      </c>
      <c r="J2" s="27">
        <f>'Snr 100&amp;+ XC Record'!V4</f>
        <v>0</v>
      </c>
      <c r="K2" s="27">
        <v>7</v>
      </c>
      <c r="L2" s="27">
        <f>J2+K2</f>
        <v>7</v>
      </c>
      <c r="M2" s="30">
        <f>F2+I2+L2</f>
        <v>34.799999999999997</v>
      </c>
      <c r="N2" s="27" t="s">
        <v>594</v>
      </c>
    </row>
    <row r="3" spans="1:14" x14ac:dyDescent="0.25">
      <c r="A3" s="27" t="s">
        <v>348</v>
      </c>
      <c r="B3" s="27">
        <v>2</v>
      </c>
      <c r="C3" s="131" t="s">
        <v>548</v>
      </c>
      <c r="D3" s="131" t="s">
        <v>549</v>
      </c>
      <c r="E3" s="27" t="s">
        <v>315</v>
      </c>
      <c r="F3" s="30">
        <v>37</v>
      </c>
      <c r="G3" s="27">
        <v>12</v>
      </c>
      <c r="H3" s="27">
        <v>0</v>
      </c>
      <c r="I3" s="27">
        <f>G3+H3</f>
        <v>12</v>
      </c>
      <c r="J3" s="27" t="s">
        <v>590</v>
      </c>
      <c r="K3" s="27"/>
      <c r="L3" s="27"/>
      <c r="M3" s="30"/>
      <c r="N3" s="27"/>
    </row>
    <row r="4" spans="1:14" x14ac:dyDescent="0.25">
      <c r="A4" s="27" t="s">
        <v>348</v>
      </c>
      <c r="B4" s="27">
        <v>3</v>
      </c>
      <c r="C4" s="105" t="s">
        <v>207</v>
      </c>
      <c r="D4" s="105" t="s">
        <v>208</v>
      </c>
      <c r="E4" s="27" t="s">
        <v>315</v>
      </c>
      <c r="F4" s="30">
        <v>27.4</v>
      </c>
      <c r="G4" s="27">
        <v>4</v>
      </c>
      <c r="H4" s="27">
        <v>0</v>
      </c>
      <c r="I4" s="27">
        <f>G4+H4</f>
        <v>4</v>
      </c>
      <c r="J4" s="27" t="s">
        <v>592</v>
      </c>
      <c r="K4" s="27"/>
      <c r="L4" s="27"/>
      <c r="M4" s="30"/>
      <c r="N4" s="27"/>
    </row>
    <row r="5" spans="1:14" x14ac:dyDescent="0.25">
      <c r="A5" s="27" t="s">
        <v>348</v>
      </c>
      <c r="B5" s="27">
        <v>4</v>
      </c>
      <c r="C5" s="105" t="s">
        <v>209</v>
      </c>
      <c r="D5" s="105" t="s">
        <v>210</v>
      </c>
      <c r="E5" s="27" t="s">
        <v>315</v>
      </c>
      <c r="F5" s="30">
        <v>39.299999999999997</v>
      </c>
      <c r="G5" s="27">
        <v>4</v>
      </c>
      <c r="H5" s="27">
        <v>0</v>
      </c>
      <c r="I5" s="27">
        <f>G5+H5</f>
        <v>4</v>
      </c>
      <c r="J5" s="27">
        <f>'Snr 100&amp;+ XC Record'!V7</f>
        <v>0</v>
      </c>
      <c r="K5" s="27">
        <v>0</v>
      </c>
      <c r="L5" s="27">
        <f>J5+K5</f>
        <v>0</v>
      </c>
      <c r="M5" s="30">
        <f>F5+I5+L5</f>
        <v>43.3</v>
      </c>
      <c r="N5" s="27" t="s">
        <v>595</v>
      </c>
    </row>
    <row r="6" spans="1:14" x14ac:dyDescent="0.25">
      <c r="A6" s="27" t="s">
        <v>348</v>
      </c>
      <c r="B6" s="27">
        <v>5</v>
      </c>
      <c r="C6" s="105" t="s">
        <v>349</v>
      </c>
      <c r="D6" s="105" t="s">
        <v>350</v>
      </c>
      <c r="E6" s="27" t="s">
        <v>354</v>
      </c>
      <c r="F6" s="30">
        <v>27</v>
      </c>
      <c r="G6" s="27">
        <v>0</v>
      </c>
      <c r="H6" s="27">
        <v>0</v>
      </c>
      <c r="I6" s="27">
        <f>G6+H6</f>
        <v>0</v>
      </c>
      <c r="J6" s="27">
        <f>'Snr 100&amp;+ XC Record'!V8</f>
        <v>0</v>
      </c>
      <c r="K6" s="27">
        <v>3.8</v>
      </c>
      <c r="L6" s="27">
        <f>J6+K6</f>
        <v>3.8</v>
      </c>
      <c r="M6" s="30">
        <f>F6+I6+L6</f>
        <v>30.8</v>
      </c>
      <c r="N6" s="27" t="s">
        <v>593</v>
      </c>
    </row>
    <row r="7" spans="1:14" s="47" customFormat="1" x14ac:dyDescent="0.25">
      <c r="C7" s="106"/>
      <c r="D7" s="106"/>
      <c r="F7" s="48"/>
      <c r="M7" s="48"/>
    </row>
    <row r="8" spans="1:14" s="47" customFormat="1" ht="30" x14ac:dyDescent="0.25">
      <c r="A8" s="29" t="s">
        <v>138</v>
      </c>
      <c r="B8" s="29" t="s">
        <v>546</v>
      </c>
      <c r="C8" s="104" t="s">
        <v>1</v>
      </c>
      <c r="D8" s="104" t="s">
        <v>2</v>
      </c>
      <c r="E8" s="29" t="s">
        <v>3</v>
      </c>
      <c r="F8" s="35" t="s">
        <v>4</v>
      </c>
      <c r="G8" s="29" t="s">
        <v>5</v>
      </c>
      <c r="H8" s="29" t="s">
        <v>12</v>
      </c>
      <c r="I8" s="29" t="s">
        <v>13</v>
      </c>
      <c r="J8" s="29" t="s">
        <v>6</v>
      </c>
      <c r="K8" s="29" t="s">
        <v>7</v>
      </c>
      <c r="L8" s="29" t="s">
        <v>14</v>
      </c>
      <c r="M8" s="35" t="s">
        <v>8</v>
      </c>
      <c r="N8" s="29" t="s">
        <v>9</v>
      </c>
    </row>
    <row r="9" spans="1:14" x14ac:dyDescent="0.25">
      <c r="A9" s="31" t="s">
        <v>347</v>
      </c>
      <c r="B9" s="27">
        <v>24</v>
      </c>
      <c r="C9" s="105" t="s">
        <v>345</v>
      </c>
      <c r="D9" s="105" t="s">
        <v>346</v>
      </c>
      <c r="E9" s="27" t="s">
        <v>375</v>
      </c>
      <c r="F9" s="30">
        <v>27.4</v>
      </c>
      <c r="G9" s="27">
        <v>0</v>
      </c>
      <c r="H9" s="27">
        <v>0</v>
      </c>
      <c r="I9" s="27">
        <f t="shared" ref="I9:I15" si="0">G9+H9</f>
        <v>0</v>
      </c>
      <c r="J9" s="27">
        <f>'Snr 100&amp;+ XC Record'!V25</f>
        <v>0</v>
      </c>
      <c r="K9" s="27">
        <v>0.8</v>
      </c>
      <c r="L9" s="27">
        <f>J9+K9</f>
        <v>0.8</v>
      </c>
      <c r="M9" s="30">
        <f>F9+I9+L9</f>
        <v>28.2</v>
      </c>
      <c r="N9" s="27" t="s">
        <v>593</v>
      </c>
    </row>
    <row r="10" spans="1:14" x14ac:dyDescent="0.25">
      <c r="A10" s="31" t="s">
        <v>347</v>
      </c>
      <c r="B10" s="27">
        <v>9</v>
      </c>
      <c r="C10" s="105" t="s">
        <v>341</v>
      </c>
      <c r="D10" s="105" t="s">
        <v>342</v>
      </c>
      <c r="E10" s="27" t="s">
        <v>374</v>
      </c>
      <c r="F10" s="30">
        <v>30</v>
      </c>
      <c r="G10" s="27">
        <v>8</v>
      </c>
      <c r="H10" s="27">
        <v>0</v>
      </c>
      <c r="I10" s="27">
        <f t="shared" si="0"/>
        <v>8</v>
      </c>
      <c r="J10" s="27" t="s">
        <v>597</v>
      </c>
      <c r="K10" s="27"/>
      <c r="L10" s="27"/>
      <c r="M10" s="30"/>
      <c r="N10" s="27"/>
    </row>
    <row r="11" spans="1:14" x14ac:dyDescent="0.25">
      <c r="A11" s="31" t="s">
        <v>347</v>
      </c>
      <c r="B11" s="27">
        <v>10</v>
      </c>
      <c r="C11" s="105" t="s">
        <v>159</v>
      </c>
      <c r="D11" s="107" t="s">
        <v>344</v>
      </c>
      <c r="E11" s="27" t="s">
        <v>359</v>
      </c>
      <c r="F11" s="30">
        <v>38.4</v>
      </c>
      <c r="G11" s="27">
        <v>12</v>
      </c>
      <c r="H11" s="27">
        <v>11</v>
      </c>
      <c r="I11" s="27">
        <f t="shared" si="0"/>
        <v>23</v>
      </c>
      <c r="J11" s="27">
        <f>'Snr 100&amp;+ XC Record'!V12</f>
        <v>20</v>
      </c>
      <c r="K11" s="27">
        <v>9.4</v>
      </c>
      <c r="L11" s="27">
        <f>J11+K11</f>
        <v>29.4</v>
      </c>
      <c r="M11" s="30">
        <f>F11+I11+L11</f>
        <v>90.8</v>
      </c>
      <c r="N11" s="27" t="s">
        <v>605</v>
      </c>
    </row>
    <row r="12" spans="1:14" x14ac:dyDescent="0.25">
      <c r="A12" s="31" t="s">
        <v>347</v>
      </c>
      <c r="B12" s="27">
        <v>11</v>
      </c>
      <c r="C12" s="105" t="s">
        <v>176</v>
      </c>
      <c r="D12" s="105" t="s">
        <v>177</v>
      </c>
      <c r="E12" s="27" t="s">
        <v>340</v>
      </c>
      <c r="F12" s="30">
        <v>34.200000000000003</v>
      </c>
      <c r="G12" s="27">
        <v>4</v>
      </c>
      <c r="H12" s="27">
        <v>0</v>
      </c>
      <c r="I12" s="27">
        <f t="shared" si="0"/>
        <v>4</v>
      </c>
      <c r="J12" s="27">
        <f>'Snr 100&amp;+ XC Record'!V13</f>
        <v>20</v>
      </c>
      <c r="K12" s="27">
        <v>19</v>
      </c>
      <c r="L12" s="27">
        <f>J12+K12</f>
        <v>39</v>
      </c>
      <c r="M12" s="30">
        <f>F12+I12+L12</f>
        <v>77.2</v>
      </c>
      <c r="N12" s="27" t="s">
        <v>604</v>
      </c>
    </row>
    <row r="13" spans="1:14" x14ac:dyDescent="0.25">
      <c r="A13" s="31" t="s">
        <v>347</v>
      </c>
      <c r="B13" s="27">
        <v>12</v>
      </c>
      <c r="C13" s="105" t="s">
        <v>178</v>
      </c>
      <c r="D13" s="105" t="s">
        <v>179</v>
      </c>
      <c r="E13" s="27" t="s">
        <v>340</v>
      </c>
      <c r="F13" s="30">
        <v>34.700000000000003</v>
      </c>
      <c r="G13" s="27">
        <v>16</v>
      </c>
      <c r="H13" s="27">
        <v>0</v>
      </c>
      <c r="I13" s="27">
        <f t="shared" si="0"/>
        <v>16</v>
      </c>
      <c r="J13" s="27">
        <f>'Snr 100&amp;+ XC Record'!V14</f>
        <v>0</v>
      </c>
      <c r="K13" s="27">
        <v>2.4</v>
      </c>
      <c r="L13" s="27">
        <f>J13+K13</f>
        <v>2.4</v>
      </c>
      <c r="M13" s="30">
        <f>F13+I13+L13</f>
        <v>53.1</v>
      </c>
      <c r="N13" s="27" t="s">
        <v>599</v>
      </c>
    </row>
    <row r="14" spans="1:14" x14ac:dyDescent="0.25">
      <c r="A14" s="31" t="s">
        <v>347</v>
      </c>
      <c r="B14" s="27">
        <v>14</v>
      </c>
      <c r="C14" s="105" t="s">
        <v>180</v>
      </c>
      <c r="D14" s="105" t="s">
        <v>181</v>
      </c>
      <c r="E14" s="27" t="s">
        <v>340</v>
      </c>
      <c r="F14" s="30">
        <v>37.9</v>
      </c>
      <c r="G14" s="27">
        <v>4</v>
      </c>
      <c r="H14" s="27">
        <v>0</v>
      </c>
      <c r="I14" s="27">
        <f t="shared" si="0"/>
        <v>4</v>
      </c>
      <c r="J14" s="27">
        <f>'Snr 100&amp;+ XC Record'!V15</f>
        <v>0</v>
      </c>
      <c r="K14" s="27">
        <v>0</v>
      </c>
      <c r="L14" s="27">
        <f>J14+K14</f>
        <v>0</v>
      </c>
      <c r="M14" s="30">
        <f>F14+I14+L14</f>
        <v>41.9</v>
      </c>
      <c r="N14" s="27" t="s">
        <v>595</v>
      </c>
    </row>
    <row r="15" spans="1:14" x14ac:dyDescent="0.25">
      <c r="A15" s="31" t="s">
        <v>347</v>
      </c>
      <c r="B15" s="27">
        <v>15</v>
      </c>
      <c r="C15" s="105" t="s">
        <v>542</v>
      </c>
      <c r="D15" s="105" t="s">
        <v>182</v>
      </c>
      <c r="E15" s="27" t="s">
        <v>340</v>
      </c>
      <c r="F15" s="30">
        <v>30</v>
      </c>
      <c r="G15" s="27">
        <v>0</v>
      </c>
      <c r="H15" s="27">
        <v>0</v>
      </c>
      <c r="I15" s="27">
        <f t="shared" si="0"/>
        <v>0</v>
      </c>
      <c r="J15" s="27">
        <f>'Snr 100&amp;+ XC Record'!V16</f>
        <v>0</v>
      </c>
      <c r="K15" s="27">
        <v>7.8</v>
      </c>
      <c r="L15" s="27">
        <f>J15+K15</f>
        <v>7.8</v>
      </c>
      <c r="M15" s="30">
        <f>F15+I15+L15</f>
        <v>37.799999999999997</v>
      </c>
      <c r="N15" s="27" t="s">
        <v>594</v>
      </c>
    </row>
    <row r="16" spans="1:14" x14ac:dyDescent="0.25">
      <c r="A16" s="31" t="s">
        <v>347</v>
      </c>
      <c r="B16" s="27">
        <v>16</v>
      </c>
      <c r="C16" s="105" t="s">
        <v>212</v>
      </c>
      <c r="D16" s="105" t="s">
        <v>213</v>
      </c>
      <c r="E16" s="27" t="s">
        <v>315</v>
      </c>
      <c r="F16" s="30">
        <v>33.200000000000003</v>
      </c>
      <c r="G16" s="27" t="s">
        <v>590</v>
      </c>
      <c r="H16" s="27"/>
      <c r="I16" s="27"/>
      <c r="J16" s="27"/>
      <c r="K16" s="27"/>
      <c r="L16" s="27"/>
      <c r="M16" s="30"/>
      <c r="N16" s="27"/>
    </row>
    <row r="17" spans="1:14" x14ac:dyDescent="0.25">
      <c r="A17" s="31" t="s">
        <v>347</v>
      </c>
      <c r="B17" s="27">
        <v>17</v>
      </c>
      <c r="C17" s="105" t="s">
        <v>214</v>
      </c>
      <c r="D17" s="105" t="s">
        <v>215</v>
      </c>
      <c r="E17" s="27" t="s">
        <v>315</v>
      </c>
      <c r="F17" s="30">
        <v>31.1</v>
      </c>
      <c r="G17" s="27">
        <v>4</v>
      </c>
      <c r="H17" s="27">
        <v>0</v>
      </c>
      <c r="I17" s="27">
        <f t="shared" ref="I17:I24" si="1">G17+H17</f>
        <v>4</v>
      </c>
      <c r="J17" s="27">
        <f>'Snr 100&amp;+ XC Record'!V18</f>
        <v>20</v>
      </c>
      <c r="K17" s="27">
        <v>16.600000000000001</v>
      </c>
      <c r="L17" s="27">
        <f>J17+K17</f>
        <v>36.6</v>
      </c>
      <c r="M17" s="30">
        <f>F17+I17+L17</f>
        <v>71.7</v>
      </c>
      <c r="N17" s="27" t="s">
        <v>603</v>
      </c>
    </row>
    <row r="18" spans="1:14" x14ac:dyDescent="0.25">
      <c r="A18" s="31" t="s">
        <v>347</v>
      </c>
      <c r="B18" s="27">
        <v>18</v>
      </c>
      <c r="C18" s="105" t="s">
        <v>216</v>
      </c>
      <c r="D18" s="105" t="s">
        <v>217</v>
      </c>
      <c r="E18" s="27" t="s">
        <v>315</v>
      </c>
      <c r="F18" s="30">
        <v>33.200000000000003</v>
      </c>
      <c r="G18" s="27">
        <v>16</v>
      </c>
      <c r="H18" s="27">
        <v>0</v>
      </c>
      <c r="I18" s="27">
        <f t="shared" si="1"/>
        <v>16</v>
      </c>
      <c r="J18" s="27" t="s">
        <v>590</v>
      </c>
      <c r="K18" s="27"/>
      <c r="L18" s="27"/>
      <c r="M18" s="30"/>
      <c r="N18" s="27"/>
    </row>
    <row r="19" spans="1:14" x14ac:dyDescent="0.25">
      <c r="A19" s="31" t="s">
        <v>347</v>
      </c>
      <c r="B19" s="27">
        <v>19</v>
      </c>
      <c r="C19" s="105" t="s">
        <v>218</v>
      </c>
      <c r="D19" s="105" t="s">
        <v>219</v>
      </c>
      <c r="E19" s="27" t="s">
        <v>315</v>
      </c>
      <c r="F19" s="30">
        <v>39.5</v>
      </c>
      <c r="G19" s="27">
        <v>8</v>
      </c>
      <c r="H19" s="27">
        <v>0</v>
      </c>
      <c r="I19" s="27">
        <f t="shared" si="1"/>
        <v>8</v>
      </c>
      <c r="J19" s="27">
        <f>'Snr 100&amp;+ XC Record'!V20</f>
        <v>0</v>
      </c>
      <c r="K19" s="27">
        <v>7.4</v>
      </c>
      <c r="L19" s="27">
        <f>J19+K19</f>
        <v>7.4</v>
      </c>
      <c r="M19" s="30">
        <f>F19+I19+L19</f>
        <v>54.9</v>
      </c>
      <c r="N19" s="27" t="s">
        <v>600</v>
      </c>
    </row>
    <row r="20" spans="1:14" x14ac:dyDescent="0.25">
      <c r="A20" s="31" t="s">
        <v>347</v>
      </c>
      <c r="B20" s="27">
        <v>20</v>
      </c>
      <c r="C20" s="105" t="s">
        <v>220</v>
      </c>
      <c r="D20" s="105" t="s">
        <v>221</v>
      </c>
      <c r="E20" s="27" t="s">
        <v>316</v>
      </c>
      <c r="F20" s="30">
        <v>38.9</v>
      </c>
      <c r="G20" s="27">
        <v>8</v>
      </c>
      <c r="H20" s="27">
        <v>0</v>
      </c>
      <c r="I20" s="27">
        <f t="shared" si="1"/>
        <v>8</v>
      </c>
      <c r="J20" s="27">
        <f>'Snr 100&amp;+ XC Record'!V21</f>
        <v>0</v>
      </c>
      <c r="K20" s="27">
        <v>0</v>
      </c>
      <c r="L20" s="27">
        <f>J20+K20</f>
        <v>0</v>
      </c>
      <c r="M20" s="30">
        <f>F20+I20+L20</f>
        <v>46.9</v>
      </c>
      <c r="N20" s="27" t="s">
        <v>598</v>
      </c>
    </row>
    <row r="21" spans="1:14" x14ac:dyDescent="0.25">
      <c r="A21" s="31" t="s">
        <v>347</v>
      </c>
      <c r="B21" s="27">
        <v>21</v>
      </c>
      <c r="C21" s="105" t="s">
        <v>222</v>
      </c>
      <c r="D21" s="105" t="s">
        <v>223</v>
      </c>
      <c r="E21" s="27" t="s">
        <v>316</v>
      </c>
      <c r="F21" s="30">
        <v>33.700000000000003</v>
      </c>
      <c r="G21" s="27">
        <v>12</v>
      </c>
      <c r="H21" s="27">
        <v>2</v>
      </c>
      <c r="I21" s="27">
        <f t="shared" si="1"/>
        <v>14</v>
      </c>
      <c r="J21" s="27">
        <f>'Snr 100&amp;+ XC Record'!V22</f>
        <v>0</v>
      </c>
      <c r="K21" s="27">
        <v>15.4</v>
      </c>
      <c r="L21" s="27">
        <f>J21+K21</f>
        <v>15.4</v>
      </c>
      <c r="M21" s="30">
        <f>F21+I21+L21</f>
        <v>63.1</v>
      </c>
      <c r="N21" s="27" t="s">
        <v>602</v>
      </c>
    </row>
    <row r="22" spans="1:14" x14ac:dyDescent="0.25">
      <c r="A22" s="31" t="s">
        <v>347</v>
      </c>
      <c r="B22" s="27">
        <v>22</v>
      </c>
      <c r="C22" s="105" t="s">
        <v>224</v>
      </c>
      <c r="D22" s="105" t="s">
        <v>225</v>
      </c>
      <c r="E22" s="27" t="s">
        <v>316</v>
      </c>
      <c r="F22" s="30">
        <v>33.200000000000003</v>
      </c>
      <c r="G22" s="27">
        <v>8</v>
      </c>
      <c r="H22" s="27">
        <v>4</v>
      </c>
      <c r="I22" s="27">
        <f t="shared" si="1"/>
        <v>12</v>
      </c>
      <c r="J22" s="27">
        <f>'Snr 100&amp;+ XC Record'!V23</f>
        <v>0</v>
      </c>
      <c r="K22" s="27">
        <v>16.600000000000001</v>
      </c>
      <c r="L22" s="27">
        <f>J22+K22</f>
        <v>16.600000000000001</v>
      </c>
      <c r="M22" s="30">
        <f>F22+I22+L22</f>
        <v>61.800000000000004</v>
      </c>
      <c r="N22" s="27" t="s">
        <v>601</v>
      </c>
    </row>
    <row r="23" spans="1:14" x14ac:dyDescent="0.25">
      <c r="A23" s="31" t="s">
        <v>347</v>
      </c>
      <c r="B23" s="27">
        <v>23</v>
      </c>
      <c r="C23" s="105" t="s">
        <v>226</v>
      </c>
      <c r="D23" s="105" t="s">
        <v>227</v>
      </c>
      <c r="E23" s="27" t="s">
        <v>316</v>
      </c>
      <c r="F23" s="30">
        <v>33.700000000000003</v>
      </c>
      <c r="G23" s="27">
        <v>4</v>
      </c>
      <c r="H23" s="27">
        <v>0</v>
      </c>
      <c r="I23" s="27">
        <f t="shared" si="1"/>
        <v>4</v>
      </c>
      <c r="J23" s="27">
        <f>'Snr 100&amp;+ XC Record'!V24</f>
        <v>85</v>
      </c>
      <c r="K23" s="27">
        <v>9.8000000000000007</v>
      </c>
      <c r="L23" s="27">
        <f>J23+K23</f>
        <v>94.8</v>
      </c>
      <c r="M23" s="30">
        <f>F23+I23+L23</f>
        <v>132.5</v>
      </c>
      <c r="N23" s="27" t="s">
        <v>606</v>
      </c>
    </row>
    <row r="24" spans="1:14" x14ac:dyDescent="0.25">
      <c r="A24" s="31" t="s">
        <v>347</v>
      </c>
      <c r="B24" s="27">
        <v>25</v>
      </c>
      <c r="C24" s="105" t="s">
        <v>341</v>
      </c>
      <c r="D24" s="105" t="s">
        <v>343</v>
      </c>
      <c r="E24" s="27" t="s">
        <v>374</v>
      </c>
      <c r="F24" s="30">
        <v>30.5</v>
      </c>
      <c r="G24" s="27">
        <v>12</v>
      </c>
      <c r="H24" s="27">
        <v>0</v>
      </c>
      <c r="I24" s="27">
        <f t="shared" si="1"/>
        <v>12</v>
      </c>
      <c r="J24" s="27" t="s">
        <v>597</v>
      </c>
      <c r="K24" s="27"/>
      <c r="L24" s="27"/>
      <c r="M24" s="30"/>
      <c r="N24" s="27"/>
    </row>
  </sheetData>
  <sortState ref="A10:N24">
    <sortCondition ref="B10:B24"/>
  </sortState>
  <pageMargins left="0.7" right="0.7" top="0.75" bottom="0.75" header="0.3" footer="0.3"/>
  <pageSetup paperSize="9" scale="91" orientation="landscape" horizontalDpi="1200" verticalDpi="1200" r:id="rId1"/>
  <rowBreaks count="1" manualBreakCount="1">
    <brk id="7" min="1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G31"/>
  <sheetViews>
    <sheetView topLeftCell="A4" zoomScaleNormal="100" zoomScaleSheetLayoutView="110" workbookViewId="0">
      <selection activeCell="F12" sqref="F12:F15"/>
    </sheetView>
  </sheetViews>
  <sheetFormatPr defaultColWidth="8.85546875" defaultRowHeight="15" x14ac:dyDescent="0.25"/>
  <cols>
    <col min="1" max="1" width="8.85546875" style="45"/>
    <col min="2" max="2" width="13.7109375" style="98" bestFit="1" customWidth="1"/>
    <col min="3" max="3" width="15.140625" style="98" bestFit="1" customWidth="1"/>
    <col min="4" max="4" width="11.28515625" style="45" bestFit="1" customWidth="1"/>
    <col min="5" max="5" width="14.42578125" style="45" bestFit="1" customWidth="1"/>
    <col min="6" max="6" width="11.140625" style="45" bestFit="1" customWidth="1"/>
    <col min="7" max="16384" width="8.85546875" style="45"/>
  </cols>
  <sheetData>
    <row r="1" spans="1:7" ht="21" x14ac:dyDescent="0.35">
      <c r="A1" s="156" t="s">
        <v>544</v>
      </c>
      <c r="B1" s="157"/>
      <c r="C1" s="157"/>
      <c r="D1" s="157"/>
      <c r="E1" s="157"/>
      <c r="F1" s="158"/>
    </row>
    <row r="2" spans="1:7" ht="21" x14ac:dyDescent="0.35">
      <c r="A2" s="59"/>
      <c r="B2" s="109"/>
      <c r="C2" s="109"/>
      <c r="D2" s="58"/>
      <c r="E2" s="58"/>
      <c r="F2" s="60"/>
    </row>
    <row r="3" spans="1:7" x14ac:dyDescent="0.25">
      <c r="A3" s="159" t="s">
        <v>376</v>
      </c>
      <c r="B3" s="160"/>
      <c r="C3" s="160"/>
      <c r="D3" s="160"/>
      <c r="E3" s="160"/>
      <c r="F3" s="161"/>
    </row>
    <row r="4" spans="1:7" x14ac:dyDescent="0.25">
      <c r="A4" s="50" t="s">
        <v>0</v>
      </c>
      <c r="B4" s="110" t="s">
        <v>1</v>
      </c>
      <c r="C4" s="110" t="s">
        <v>2</v>
      </c>
      <c r="D4" s="3" t="s">
        <v>8</v>
      </c>
      <c r="E4" s="3" t="s">
        <v>10</v>
      </c>
      <c r="F4" s="51" t="s">
        <v>11</v>
      </c>
    </row>
    <row r="5" spans="1:7" x14ac:dyDescent="0.25">
      <c r="A5" s="52">
        <v>11</v>
      </c>
      <c r="B5" s="105" t="s">
        <v>176</v>
      </c>
      <c r="C5" s="105" t="s">
        <v>177</v>
      </c>
      <c r="D5" s="2">
        <v>77.2</v>
      </c>
      <c r="E5" s="2"/>
      <c r="F5" s="162">
        <f>E5+E6+E7+E8</f>
        <v>132.80000000000001</v>
      </c>
    </row>
    <row r="6" spans="1:7" x14ac:dyDescent="0.25">
      <c r="A6" s="52">
        <v>12</v>
      </c>
      <c r="B6" s="105" t="s">
        <v>178</v>
      </c>
      <c r="C6" s="105" t="s">
        <v>179</v>
      </c>
      <c r="D6" s="2">
        <v>53.1</v>
      </c>
      <c r="E6" s="2">
        <v>53.1</v>
      </c>
      <c r="F6" s="162"/>
    </row>
    <row r="7" spans="1:7" x14ac:dyDescent="0.25">
      <c r="A7" s="52">
        <v>14</v>
      </c>
      <c r="B7" s="105" t="s">
        <v>180</v>
      </c>
      <c r="C7" s="105" t="s">
        <v>181</v>
      </c>
      <c r="D7" s="2">
        <v>41.9</v>
      </c>
      <c r="E7" s="2">
        <v>41.9</v>
      </c>
      <c r="F7" s="162"/>
    </row>
    <row r="8" spans="1:7" x14ac:dyDescent="0.25">
      <c r="A8" s="52">
        <v>15</v>
      </c>
      <c r="B8" s="105" t="s">
        <v>542</v>
      </c>
      <c r="C8" s="105" t="s">
        <v>182</v>
      </c>
      <c r="D8" s="2">
        <v>37.799999999999997</v>
      </c>
      <c r="E8" s="2">
        <v>37.799999999999997</v>
      </c>
      <c r="F8" s="162"/>
      <c r="G8" s="45" t="s">
        <v>608</v>
      </c>
    </row>
    <row r="9" spans="1:7" x14ac:dyDescent="0.25">
      <c r="A9" s="56"/>
      <c r="F9" s="57"/>
    </row>
    <row r="10" spans="1:7" x14ac:dyDescent="0.25">
      <c r="A10" s="159" t="s">
        <v>211</v>
      </c>
      <c r="B10" s="160"/>
      <c r="C10" s="160"/>
      <c r="D10" s="160"/>
      <c r="E10" s="160"/>
      <c r="F10" s="161"/>
    </row>
    <row r="11" spans="1:7" x14ac:dyDescent="0.25">
      <c r="A11" s="50" t="s">
        <v>0</v>
      </c>
      <c r="B11" s="110" t="s">
        <v>1</v>
      </c>
      <c r="C11" s="110" t="s">
        <v>2</v>
      </c>
      <c r="D11" s="3" t="s">
        <v>8</v>
      </c>
      <c r="E11" s="3" t="s">
        <v>10</v>
      </c>
      <c r="F11" s="51" t="s">
        <v>11</v>
      </c>
    </row>
    <row r="12" spans="1:7" x14ac:dyDescent="0.25">
      <c r="A12" s="52">
        <v>16</v>
      </c>
      <c r="B12" s="105" t="s">
        <v>212</v>
      </c>
      <c r="C12" s="105" t="s">
        <v>213</v>
      </c>
      <c r="D12" s="2" t="s">
        <v>607</v>
      </c>
      <c r="E12" s="2"/>
      <c r="F12" s="162" t="s">
        <v>620</v>
      </c>
    </row>
    <row r="13" spans="1:7" x14ac:dyDescent="0.25">
      <c r="A13" s="52">
        <v>17</v>
      </c>
      <c r="B13" s="105" t="s">
        <v>214</v>
      </c>
      <c r="C13" s="105" t="s">
        <v>215</v>
      </c>
      <c r="D13" s="2">
        <v>71.7</v>
      </c>
      <c r="E13" s="2"/>
      <c r="F13" s="162"/>
    </row>
    <row r="14" spans="1:7" x14ac:dyDescent="0.25">
      <c r="A14" s="52">
        <v>18</v>
      </c>
      <c r="B14" s="105" t="s">
        <v>216</v>
      </c>
      <c r="C14" s="105" t="s">
        <v>217</v>
      </c>
      <c r="D14" s="2" t="s">
        <v>607</v>
      </c>
      <c r="E14" s="2"/>
      <c r="F14" s="162"/>
    </row>
    <row r="15" spans="1:7" x14ac:dyDescent="0.25">
      <c r="A15" s="52">
        <v>19</v>
      </c>
      <c r="B15" s="105" t="s">
        <v>218</v>
      </c>
      <c r="C15" s="105" t="s">
        <v>219</v>
      </c>
      <c r="D15" s="2">
        <f>'Senior 100 &amp; 100+ Score Sheet'!M19</f>
        <v>54.9</v>
      </c>
      <c r="E15" s="2"/>
      <c r="F15" s="162"/>
    </row>
    <row r="16" spans="1:7" x14ac:dyDescent="0.25">
      <c r="A16" s="56"/>
      <c r="F16" s="57"/>
    </row>
    <row r="17" spans="1:6" x14ac:dyDescent="0.25">
      <c r="A17" s="159" t="s">
        <v>377</v>
      </c>
      <c r="B17" s="160"/>
      <c r="C17" s="160"/>
      <c r="D17" s="160"/>
      <c r="E17" s="160"/>
      <c r="F17" s="161"/>
    </row>
    <row r="18" spans="1:6" x14ac:dyDescent="0.25">
      <c r="A18" s="50" t="s">
        <v>0</v>
      </c>
      <c r="B18" s="110" t="s">
        <v>1</v>
      </c>
      <c r="C18" s="110" t="s">
        <v>2</v>
      </c>
      <c r="D18" s="3" t="s">
        <v>8</v>
      </c>
      <c r="E18" s="3" t="s">
        <v>10</v>
      </c>
      <c r="F18" s="51" t="s">
        <v>11</v>
      </c>
    </row>
    <row r="19" spans="1:6" x14ac:dyDescent="0.25">
      <c r="A19" s="52">
        <v>20</v>
      </c>
      <c r="B19" s="111" t="s">
        <v>220</v>
      </c>
      <c r="C19" s="111" t="s">
        <v>221</v>
      </c>
      <c r="D19" s="30">
        <v>46.9</v>
      </c>
      <c r="E19" s="27">
        <v>46.9</v>
      </c>
      <c r="F19" s="162">
        <f>E19+E20+E21+E22</f>
        <v>171.8</v>
      </c>
    </row>
    <row r="20" spans="1:6" x14ac:dyDescent="0.25">
      <c r="A20" s="52">
        <v>21</v>
      </c>
      <c r="B20" s="111" t="s">
        <v>222</v>
      </c>
      <c r="C20" s="111" t="s">
        <v>223</v>
      </c>
      <c r="D20" s="30">
        <v>63.1</v>
      </c>
      <c r="E20" s="27">
        <v>63.1</v>
      </c>
      <c r="F20" s="162"/>
    </row>
    <row r="21" spans="1:6" x14ac:dyDescent="0.25">
      <c r="A21" s="52">
        <v>22</v>
      </c>
      <c r="B21" s="111" t="s">
        <v>224</v>
      </c>
      <c r="C21" s="111" t="s">
        <v>225</v>
      </c>
      <c r="D21" s="30">
        <v>61.8</v>
      </c>
      <c r="E21" s="27">
        <v>61.8</v>
      </c>
      <c r="F21" s="162"/>
    </row>
    <row r="22" spans="1:6" ht="15.75" thickBot="1" x14ac:dyDescent="0.3">
      <c r="A22" s="53">
        <v>23</v>
      </c>
      <c r="B22" s="112" t="s">
        <v>226</v>
      </c>
      <c r="C22" s="112" t="s">
        <v>227</v>
      </c>
      <c r="D22" s="30">
        <v>132.5</v>
      </c>
      <c r="E22" s="54"/>
      <c r="F22" s="163"/>
    </row>
    <row r="24" spans="1:6" ht="15.75" thickBot="1" x14ac:dyDescent="0.3"/>
    <row r="25" spans="1:6" ht="21" x14ac:dyDescent="0.35">
      <c r="A25" s="156" t="s">
        <v>545</v>
      </c>
      <c r="B25" s="157"/>
      <c r="C25" s="157"/>
      <c r="D25" s="157"/>
      <c r="E25" s="157"/>
      <c r="F25" s="158"/>
    </row>
    <row r="26" spans="1:6" ht="14.45" x14ac:dyDescent="0.3">
      <c r="A26" s="150" t="s">
        <v>543</v>
      </c>
      <c r="B26" s="151"/>
      <c r="C26" s="151"/>
      <c r="D26" s="151"/>
      <c r="E26" s="151"/>
      <c r="F26" s="152"/>
    </row>
    <row r="27" spans="1:6" ht="14.45" x14ac:dyDescent="0.3">
      <c r="A27" s="50" t="s">
        <v>0</v>
      </c>
      <c r="B27" s="110" t="s">
        <v>1</v>
      </c>
      <c r="C27" s="110" t="s">
        <v>2</v>
      </c>
      <c r="D27" s="3" t="s">
        <v>8</v>
      </c>
      <c r="E27" s="3" t="s">
        <v>10</v>
      </c>
      <c r="F27" s="51" t="s">
        <v>11</v>
      </c>
    </row>
    <row r="28" spans="1:6" x14ac:dyDescent="0.25">
      <c r="A28" s="52">
        <v>1</v>
      </c>
      <c r="B28" s="105" t="s">
        <v>205</v>
      </c>
      <c r="C28" s="105" t="s">
        <v>206</v>
      </c>
      <c r="D28" s="2">
        <f>'Senior 100 &amp; 100+ Score Sheet'!M2</f>
        <v>34.799999999999997</v>
      </c>
      <c r="E28" s="2"/>
      <c r="F28" s="153" t="s">
        <v>596</v>
      </c>
    </row>
    <row r="29" spans="1:6" x14ac:dyDescent="0.25">
      <c r="A29" s="52">
        <v>2</v>
      </c>
      <c r="B29" s="99" t="s">
        <v>548</v>
      </c>
      <c r="C29" s="99" t="s">
        <v>549</v>
      </c>
      <c r="D29" s="2" t="s">
        <v>590</v>
      </c>
      <c r="E29" s="2"/>
      <c r="F29" s="154"/>
    </row>
    <row r="30" spans="1:6" x14ac:dyDescent="0.25">
      <c r="A30" s="52">
        <v>3</v>
      </c>
      <c r="B30" s="105" t="s">
        <v>207</v>
      </c>
      <c r="C30" s="105" t="s">
        <v>208</v>
      </c>
      <c r="D30" s="2" t="s">
        <v>592</v>
      </c>
      <c r="E30" s="2"/>
      <c r="F30" s="154"/>
    </row>
    <row r="31" spans="1:6" ht="15.75" thickBot="1" x14ac:dyDescent="0.3">
      <c r="A31" s="53">
        <v>4</v>
      </c>
      <c r="B31" s="113" t="s">
        <v>209</v>
      </c>
      <c r="C31" s="113" t="s">
        <v>210</v>
      </c>
      <c r="D31" s="55">
        <f>'Senior 100 &amp; 100+ Score Sheet'!M5</f>
        <v>43.3</v>
      </c>
      <c r="E31" s="55"/>
      <c r="F31" s="155"/>
    </row>
  </sheetData>
  <mergeCells count="10">
    <mergeCell ref="A26:F26"/>
    <mergeCell ref="F28:F31"/>
    <mergeCell ref="A1:F1"/>
    <mergeCell ref="A25:F25"/>
    <mergeCell ref="A17:F17"/>
    <mergeCell ref="F19:F22"/>
    <mergeCell ref="A3:F3"/>
    <mergeCell ref="F5:F8"/>
    <mergeCell ref="A10:F10"/>
    <mergeCell ref="F12:F15"/>
  </mergeCells>
  <pageMargins left="0.25" right="0.25" top="0.75" bottom="0.75" header="0.3" footer="0.3"/>
  <pageSetup paperSize="9" scale="135" orientation="landscape" horizontalDpi="1200" verticalDpi="1200" r:id="rId1"/>
  <rowBreaks count="1" manualBreakCount="1">
    <brk id="23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V26"/>
  <sheetViews>
    <sheetView topLeftCell="D1" zoomScaleNormal="100" workbookViewId="0">
      <pane ySplit="885" topLeftCell="A7" activePane="bottomLeft"/>
      <selection pane="bottomLeft" activeCell="V26" sqref="V26"/>
    </sheetView>
  </sheetViews>
  <sheetFormatPr defaultColWidth="8.85546875" defaultRowHeight="15" x14ac:dyDescent="0.25"/>
  <cols>
    <col min="1" max="1" width="8.85546875" style="6"/>
    <col min="2" max="2" width="15.28515625" style="116" bestFit="1" customWidth="1"/>
    <col min="3" max="3" width="20.7109375" style="116" bestFit="1" customWidth="1"/>
    <col min="4" max="4" width="16.5703125" style="28" bestFit="1" customWidth="1"/>
    <col min="5" max="21" width="5.7109375" style="6" customWidth="1"/>
    <col min="22" max="22" width="9.140625" style="6" customWidth="1"/>
    <col min="23" max="16384" width="8.85546875" style="6"/>
  </cols>
  <sheetData>
    <row r="1" spans="1:22" s="22" customFormat="1" x14ac:dyDescent="0.25">
      <c r="B1" s="114"/>
      <c r="C1" s="114"/>
      <c r="D1" s="20"/>
      <c r="E1" s="21" t="s">
        <v>94</v>
      </c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x14ac:dyDescent="0.25">
      <c r="A2" s="24" t="s">
        <v>0</v>
      </c>
      <c r="B2" s="115" t="s">
        <v>1</v>
      </c>
      <c r="C2" s="115" t="s">
        <v>2</v>
      </c>
      <c r="D2" s="24" t="s">
        <v>3</v>
      </c>
      <c r="E2" s="25">
        <v>1</v>
      </c>
      <c r="F2" s="25">
        <v>2</v>
      </c>
      <c r="G2" s="25">
        <v>3</v>
      </c>
      <c r="H2" s="25">
        <v>4</v>
      </c>
      <c r="I2" s="25">
        <v>5</v>
      </c>
      <c r="J2" s="25">
        <v>6</v>
      </c>
      <c r="K2" s="25">
        <v>7</v>
      </c>
      <c r="L2" s="25">
        <v>8</v>
      </c>
      <c r="M2" s="25">
        <v>9</v>
      </c>
      <c r="N2" s="25">
        <v>10</v>
      </c>
      <c r="O2" s="25">
        <v>11</v>
      </c>
      <c r="P2" s="25">
        <v>12</v>
      </c>
      <c r="Q2" s="25">
        <v>13</v>
      </c>
      <c r="R2" s="25">
        <v>14</v>
      </c>
      <c r="S2" s="25">
        <v>15</v>
      </c>
      <c r="T2" s="25">
        <v>16</v>
      </c>
      <c r="U2" s="25">
        <v>17</v>
      </c>
      <c r="V2" s="25" t="s">
        <v>95</v>
      </c>
    </row>
    <row r="3" spans="1:22" s="31" customFormat="1" x14ac:dyDescent="0.25">
      <c r="A3" s="37" t="s">
        <v>378</v>
      </c>
      <c r="B3" s="108"/>
      <c r="C3" s="108"/>
      <c r="V3" s="31">
        <f t="shared" ref="V3:V8" si="0">SUM(E3:U3)</f>
        <v>0</v>
      </c>
    </row>
    <row r="4" spans="1:22" s="27" customFormat="1" x14ac:dyDescent="0.25">
      <c r="A4" s="27">
        <v>1</v>
      </c>
      <c r="B4" s="105" t="s">
        <v>205</v>
      </c>
      <c r="C4" s="105" t="s">
        <v>206</v>
      </c>
      <c r="D4" s="27" t="s">
        <v>315</v>
      </c>
      <c r="E4" s="27">
        <v>0</v>
      </c>
      <c r="F4" s="27">
        <v>0</v>
      </c>
      <c r="G4" s="27">
        <v>0</v>
      </c>
      <c r="H4" s="27">
        <v>0</v>
      </c>
      <c r="I4" s="27">
        <v>0</v>
      </c>
      <c r="J4" s="27">
        <v>0</v>
      </c>
      <c r="K4" s="27">
        <v>0</v>
      </c>
      <c r="L4" s="27">
        <v>0</v>
      </c>
      <c r="M4" s="27">
        <v>0</v>
      </c>
      <c r="N4" s="27">
        <v>0</v>
      </c>
      <c r="O4" s="27">
        <v>0</v>
      </c>
      <c r="P4" s="27">
        <v>0</v>
      </c>
      <c r="Q4" s="27">
        <v>0</v>
      </c>
      <c r="R4" s="27">
        <v>0</v>
      </c>
      <c r="S4" s="27">
        <v>0</v>
      </c>
      <c r="T4" s="27">
        <v>0</v>
      </c>
      <c r="U4" s="27">
        <v>0</v>
      </c>
      <c r="V4" s="27">
        <f t="shared" si="0"/>
        <v>0</v>
      </c>
    </row>
    <row r="5" spans="1:22" x14ac:dyDescent="0.25">
      <c r="A5" s="34">
        <v>2</v>
      </c>
      <c r="B5" s="99" t="s">
        <v>548</v>
      </c>
      <c r="C5" s="99" t="s">
        <v>549</v>
      </c>
      <c r="D5" s="34" t="s">
        <v>315</v>
      </c>
      <c r="E5" s="34">
        <v>0</v>
      </c>
      <c r="F5" s="34">
        <v>0</v>
      </c>
      <c r="G5" s="34">
        <v>0</v>
      </c>
      <c r="H5" s="34">
        <v>0</v>
      </c>
      <c r="I5" s="34">
        <v>0</v>
      </c>
      <c r="J5" s="34">
        <v>0</v>
      </c>
      <c r="K5" s="34">
        <v>0</v>
      </c>
      <c r="L5" s="34">
        <v>0</v>
      </c>
      <c r="M5" s="34">
        <v>0</v>
      </c>
      <c r="N5" s="34">
        <v>0</v>
      </c>
      <c r="O5" s="34">
        <v>0</v>
      </c>
      <c r="P5" s="34">
        <v>0</v>
      </c>
      <c r="Q5" s="34">
        <v>0</v>
      </c>
      <c r="R5" s="34">
        <v>20</v>
      </c>
      <c r="S5" s="34">
        <v>40</v>
      </c>
      <c r="T5" s="34" t="s">
        <v>592</v>
      </c>
      <c r="U5" s="34"/>
      <c r="V5" s="34"/>
    </row>
    <row r="6" spans="1:22" x14ac:dyDescent="0.25">
      <c r="A6" s="27">
        <v>3</v>
      </c>
      <c r="B6" s="105" t="s">
        <v>207</v>
      </c>
      <c r="C6" s="105" t="s">
        <v>208</v>
      </c>
      <c r="D6" s="27" t="s">
        <v>315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7" t="s">
        <v>585</v>
      </c>
      <c r="S6" s="27"/>
      <c r="T6" s="27"/>
      <c r="U6" s="27"/>
      <c r="V6" s="27"/>
    </row>
    <row r="7" spans="1:22" x14ac:dyDescent="0.25">
      <c r="A7" s="27">
        <v>4</v>
      </c>
      <c r="B7" s="105" t="s">
        <v>209</v>
      </c>
      <c r="C7" s="105" t="s">
        <v>210</v>
      </c>
      <c r="D7" s="27" t="s">
        <v>315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f t="shared" si="0"/>
        <v>0</v>
      </c>
    </row>
    <row r="8" spans="1:22" x14ac:dyDescent="0.25">
      <c r="A8" s="27">
        <v>5</v>
      </c>
      <c r="B8" s="105" t="s">
        <v>349</v>
      </c>
      <c r="C8" s="105" t="s">
        <v>350</v>
      </c>
      <c r="D8" s="27" t="s">
        <v>354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f t="shared" si="0"/>
        <v>0</v>
      </c>
    </row>
    <row r="9" spans="1:22" x14ac:dyDescent="0.25">
      <c r="A9" s="27"/>
      <c r="B9" s="105"/>
      <c r="C9" s="105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</row>
    <row r="10" spans="1:22" ht="14.45" x14ac:dyDescent="0.3">
      <c r="A10" s="149" t="s">
        <v>625</v>
      </c>
      <c r="B10" s="105"/>
      <c r="C10" s="105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</row>
    <row r="11" spans="1:22" x14ac:dyDescent="0.25">
      <c r="A11" s="27">
        <v>9</v>
      </c>
      <c r="B11" s="105" t="s">
        <v>341</v>
      </c>
      <c r="C11" s="105" t="s">
        <v>342</v>
      </c>
      <c r="D11" s="27" t="s">
        <v>374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 t="s">
        <v>591</v>
      </c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x14ac:dyDescent="0.25">
      <c r="A12" s="27">
        <v>10</v>
      </c>
      <c r="B12" s="105" t="s">
        <v>159</v>
      </c>
      <c r="C12" s="107" t="s">
        <v>344</v>
      </c>
      <c r="D12" s="27" t="s">
        <v>359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27">
        <v>0</v>
      </c>
      <c r="L12" s="27">
        <v>20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0</v>
      </c>
      <c r="S12" s="27">
        <v>0</v>
      </c>
      <c r="T12" s="27">
        <v>0</v>
      </c>
      <c r="U12" s="27">
        <v>0</v>
      </c>
      <c r="V12" s="27">
        <f t="shared" ref="V12:V25" si="1">SUM(E12:U12)</f>
        <v>20</v>
      </c>
    </row>
    <row r="13" spans="1:22" x14ac:dyDescent="0.25">
      <c r="A13" s="27">
        <v>11</v>
      </c>
      <c r="B13" s="105" t="s">
        <v>176</v>
      </c>
      <c r="C13" s="105" t="s">
        <v>177</v>
      </c>
      <c r="D13" s="27" t="s">
        <v>340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7">
        <v>20</v>
      </c>
      <c r="P13" s="27">
        <v>0</v>
      </c>
      <c r="Q13" s="27">
        <v>0</v>
      </c>
      <c r="R13" s="27">
        <v>0</v>
      </c>
      <c r="S13" s="27">
        <v>0</v>
      </c>
      <c r="T13" s="27">
        <v>0</v>
      </c>
      <c r="U13" s="27">
        <v>0</v>
      </c>
      <c r="V13" s="27">
        <f t="shared" si="1"/>
        <v>20</v>
      </c>
    </row>
    <row r="14" spans="1:22" x14ac:dyDescent="0.25">
      <c r="A14" s="27">
        <v>12</v>
      </c>
      <c r="B14" s="105" t="s">
        <v>178</v>
      </c>
      <c r="C14" s="105" t="s">
        <v>179</v>
      </c>
      <c r="D14" s="27" t="s">
        <v>340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f t="shared" si="1"/>
        <v>0</v>
      </c>
    </row>
    <row r="15" spans="1:22" x14ac:dyDescent="0.25">
      <c r="A15" s="27">
        <v>14</v>
      </c>
      <c r="B15" s="105" t="s">
        <v>180</v>
      </c>
      <c r="C15" s="105" t="s">
        <v>181</v>
      </c>
      <c r="D15" s="27" t="s">
        <v>340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f t="shared" si="1"/>
        <v>0</v>
      </c>
    </row>
    <row r="16" spans="1:22" x14ac:dyDescent="0.25">
      <c r="A16" s="27">
        <v>15</v>
      </c>
      <c r="B16" s="105" t="s">
        <v>542</v>
      </c>
      <c r="C16" s="105" t="s">
        <v>182</v>
      </c>
      <c r="D16" s="27" t="s">
        <v>340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f t="shared" si="1"/>
        <v>0</v>
      </c>
    </row>
    <row r="17" spans="1:22" x14ac:dyDescent="0.25">
      <c r="A17" s="27">
        <v>16</v>
      </c>
      <c r="B17" s="105" t="s">
        <v>212</v>
      </c>
      <c r="C17" s="105" t="s">
        <v>213</v>
      </c>
      <c r="D17" s="27" t="s">
        <v>315</v>
      </c>
      <c r="E17" s="27" t="s">
        <v>587</v>
      </c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x14ac:dyDescent="0.25">
      <c r="A18" s="27">
        <v>17</v>
      </c>
      <c r="B18" s="105" t="s">
        <v>214</v>
      </c>
      <c r="C18" s="105" t="s">
        <v>215</v>
      </c>
      <c r="D18" s="27" t="s">
        <v>315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20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f t="shared" si="1"/>
        <v>20</v>
      </c>
    </row>
    <row r="19" spans="1:22" x14ac:dyDescent="0.25">
      <c r="A19" s="27">
        <v>18</v>
      </c>
      <c r="B19" s="105" t="s">
        <v>216</v>
      </c>
      <c r="C19" s="105" t="s">
        <v>217</v>
      </c>
      <c r="D19" s="27" t="s">
        <v>315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7" t="s">
        <v>590</v>
      </c>
      <c r="T19" s="27"/>
      <c r="U19" s="27"/>
      <c r="V19" s="27"/>
    </row>
    <row r="20" spans="1:22" x14ac:dyDescent="0.25">
      <c r="A20" s="27">
        <v>19</v>
      </c>
      <c r="B20" s="105" t="s">
        <v>218</v>
      </c>
      <c r="C20" s="105" t="s">
        <v>219</v>
      </c>
      <c r="D20" s="27" t="s">
        <v>315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f t="shared" si="1"/>
        <v>0</v>
      </c>
    </row>
    <row r="21" spans="1:22" x14ac:dyDescent="0.25">
      <c r="A21" s="27">
        <v>20</v>
      </c>
      <c r="B21" s="105" t="s">
        <v>220</v>
      </c>
      <c r="C21" s="105" t="s">
        <v>221</v>
      </c>
      <c r="D21" s="27" t="s">
        <v>316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f t="shared" si="1"/>
        <v>0</v>
      </c>
    </row>
    <row r="22" spans="1:22" x14ac:dyDescent="0.25">
      <c r="A22" s="27">
        <v>21</v>
      </c>
      <c r="B22" s="105" t="s">
        <v>222</v>
      </c>
      <c r="C22" s="105" t="s">
        <v>223</v>
      </c>
      <c r="D22" s="27" t="s">
        <v>316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f t="shared" si="1"/>
        <v>0</v>
      </c>
    </row>
    <row r="23" spans="1:22" x14ac:dyDescent="0.25">
      <c r="A23" s="27">
        <v>22</v>
      </c>
      <c r="B23" s="105" t="s">
        <v>224</v>
      </c>
      <c r="C23" s="105" t="s">
        <v>225</v>
      </c>
      <c r="D23" s="27" t="s">
        <v>316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f t="shared" si="1"/>
        <v>0</v>
      </c>
    </row>
    <row r="24" spans="1:22" x14ac:dyDescent="0.25">
      <c r="A24" s="27">
        <v>23</v>
      </c>
      <c r="B24" s="105" t="s">
        <v>226</v>
      </c>
      <c r="C24" s="105" t="s">
        <v>227</v>
      </c>
      <c r="D24" s="27" t="s">
        <v>316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85</v>
      </c>
      <c r="T24" s="27">
        <v>0</v>
      </c>
      <c r="U24" s="27">
        <v>0</v>
      </c>
      <c r="V24" s="27">
        <f t="shared" si="1"/>
        <v>85</v>
      </c>
    </row>
    <row r="25" spans="1:22" x14ac:dyDescent="0.25">
      <c r="A25" s="27">
        <v>24</v>
      </c>
      <c r="B25" s="105" t="s">
        <v>345</v>
      </c>
      <c r="C25" s="105" t="s">
        <v>346</v>
      </c>
      <c r="D25" s="27" t="s">
        <v>375</v>
      </c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2">
        <v>0</v>
      </c>
      <c r="V25" s="32">
        <f t="shared" si="1"/>
        <v>0</v>
      </c>
    </row>
    <row r="26" spans="1:22" s="27" customFormat="1" ht="14.45" x14ac:dyDescent="0.3">
      <c r="A26" s="27">
        <v>25</v>
      </c>
      <c r="B26" s="105" t="s">
        <v>341</v>
      </c>
      <c r="C26" s="105" t="s">
        <v>343</v>
      </c>
      <c r="D26" s="27" t="s">
        <v>374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 t="s">
        <v>591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M56"/>
  <sheetViews>
    <sheetView topLeftCell="D26" zoomScaleNormal="100" workbookViewId="0">
      <selection activeCell="P36" sqref="P36"/>
    </sheetView>
  </sheetViews>
  <sheetFormatPr defaultColWidth="9.140625" defaultRowHeight="15" x14ac:dyDescent="0.25"/>
  <cols>
    <col min="1" max="1" width="5.140625" style="6" customWidth="1"/>
    <col min="2" max="2" width="17.7109375" style="131" bestFit="1" customWidth="1"/>
    <col min="3" max="3" width="21.7109375" style="131" bestFit="1" customWidth="1"/>
    <col min="4" max="4" width="15.42578125" style="6" bestFit="1" customWidth="1"/>
    <col min="5" max="5" width="8.7109375" style="36" customWidth="1"/>
    <col min="6" max="11" width="8.7109375" style="6" customWidth="1"/>
    <col min="12" max="12" width="8.7109375" style="36" customWidth="1"/>
    <col min="13" max="13" width="8.7109375" style="6" customWidth="1"/>
    <col min="14" max="16384" width="9.140625" style="6"/>
  </cols>
  <sheetData>
    <row r="1" spans="1:13" ht="28.5" x14ac:dyDescent="0.45">
      <c r="A1" s="164" t="s">
        <v>577</v>
      </c>
      <c r="B1" s="164"/>
      <c r="C1" s="128" t="s">
        <v>583</v>
      </c>
    </row>
    <row r="2" spans="1:13" s="130" customFormat="1" ht="30" x14ac:dyDescent="0.25">
      <c r="A2" s="29" t="s">
        <v>386</v>
      </c>
      <c r="B2" s="104" t="s">
        <v>1</v>
      </c>
      <c r="C2" s="104" t="s">
        <v>2</v>
      </c>
      <c r="D2" s="29" t="s">
        <v>3</v>
      </c>
      <c r="E2" s="35" t="s">
        <v>4</v>
      </c>
      <c r="F2" s="29" t="s">
        <v>5</v>
      </c>
      <c r="G2" s="29" t="s">
        <v>12</v>
      </c>
      <c r="H2" s="29" t="s">
        <v>13</v>
      </c>
      <c r="I2" s="29" t="s">
        <v>6</v>
      </c>
      <c r="J2" s="29" t="s">
        <v>7</v>
      </c>
      <c r="K2" s="29" t="s">
        <v>14</v>
      </c>
      <c r="L2" s="35" t="s">
        <v>8</v>
      </c>
      <c r="M2" s="29" t="s">
        <v>9</v>
      </c>
    </row>
    <row r="3" spans="1:13" x14ac:dyDescent="0.25">
      <c r="A3" s="27">
        <v>84</v>
      </c>
      <c r="B3" s="105" t="s">
        <v>282</v>
      </c>
      <c r="C3" s="105" t="s">
        <v>474</v>
      </c>
      <c r="D3" s="27" t="s">
        <v>324</v>
      </c>
      <c r="E3" s="30">
        <v>34</v>
      </c>
      <c r="F3" s="27">
        <v>0</v>
      </c>
      <c r="G3" s="27">
        <v>0</v>
      </c>
      <c r="H3" s="27">
        <f t="shared" ref="H3:H25" si="0">F3+G3</f>
        <v>0</v>
      </c>
      <c r="I3" s="141">
        <f>'Snr 90 XC Record'!V42</f>
        <v>0</v>
      </c>
      <c r="J3" s="27">
        <v>0</v>
      </c>
      <c r="K3" s="27">
        <f t="shared" ref="K3:K23" si="1">I3+J3</f>
        <v>0</v>
      </c>
      <c r="L3" s="30">
        <f t="shared" ref="L3:L23" si="2">E3+H3+K3</f>
        <v>34</v>
      </c>
      <c r="M3" s="27" t="s">
        <v>593</v>
      </c>
    </row>
    <row r="4" spans="1:13" x14ac:dyDescent="0.25">
      <c r="A4" s="27">
        <v>72</v>
      </c>
      <c r="B4" s="105" t="s">
        <v>235</v>
      </c>
      <c r="C4" s="105" t="s">
        <v>236</v>
      </c>
      <c r="D4" s="27" t="s">
        <v>322</v>
      </c>
      <c r="E4" s="30">
        <v>35.5</v>
      </c>
      <c r="F4" s="27">
        <v>0</v>
      </c>
      <c r="G4" s="27">
        <v>0</v>
      </c>
      <c r="H4" s="27">
        <f t="shared" si="0"/>
        <v>0</v>
      </c>
      <c r="I4" s="141">
        <f>'Snr 90 XC Record'!V30</f>
        <v>0</v>
      </c>
      <c r="J4" s="27">
        <v>0.8</v>
      </c>
      <c r="K4" s="27">
        <f t="shared" si="1"/>
        <v>0.8</v>
      </c>
      <c r="L4" s="30">
        <f t="shared" si="2"/>
        <v>36.299999999999997</v>
      </c>
      <c r="M4" s="27" t="s">
        <v>594</v>
      </c>
    </row>
    <row r="5" spans="1:13" x14ac:dyDescent="0.25">
      <c r="A5" s="144">
        <v>76</v>
      </c>
      <c r="B5" s="117" t="s">
        <v>243</v>
      </c>
      <c r="C5" s="117" t="s">
        <v>244</v>
      </c>
      <c r="D5" s="144" t="s">
        <v>323</v>
      </c>
      <c r="E5" s="145">
        <v>39</v>
      </c>
      <c r="F5" s="144">
        <v>0</v>
      </c>
      <c r="G5" s="144">
        <v>0</v>
      </c>
      <c r="H5" s="144">
        <f t="shared" si="0"/>
        <v>0</v>
      </c>
      <c r="I5" s="147">
        <f>'Snr 90 XC Record'!V34</f>
        <v>0</v>
      </c>
      <c r="J5" s="144">
        <v>0</v>
      </c>
      <c r="K5" s="144">
        <f t="shared" si="1"/>
        <v>0</v>
      </c>
      <c r="L5" s="145">
        <f t="shared" si="2"/>
        <v>39</v>
      </c>
      <c r="M5" s="144" t="s">
        <v>595</v>
      </c>
    </row>
    <row r="6" spans="1:13" x14ac:dyDescent="0.25">
      <c r="A6" s="144">
        <v>66</v>
      </c>
      <c r="B6" s="117" t="s">
        <v>171</v>
      </c>
      <c r="C6" s="117" t="s">
        <v>172</v>
      </c>
      <c r="D6" s="144" t="s">
        <v>321</v>
      </c>
      <c r="E6" s="145">
        <v>41.5</v>
      </c>
      <c r="F6" s="144">
        <v>0</v>
      </c>
      <c r="G6" s="144">
        <v>0</v>
      </c>
      <c r="H6" s="144">
        <f t="shared" si="0"/>
        <v>0</v>
      </c>
      <c r="I6" s="147">
        <f>'Snr 90 XC Record'!V24</f>
        <v>0</v>
      </c>
      <c r="J6" s="144">
        <v>0</v>
      </c>
      <c r="K6" s="144">
        <f t="shared" si="1"/>
        <v>0</v>
      </c>
      <c r="L6" s="145">
        <f t="shared" si="2"/>
        <v>41.5</v>
      </c>
      <c r="M6" s="144" t="s">
        <v>598</v>
      </c>
    </row>
    <row r="7" spans="1:13" x14ac:dyDescent="0.25">
      <c r="A7" s="27">
        <v>82</v>
      </c>
      <c r="B7" s="105" t="s">
        <v>260</v>
      </c>
      <c r="C7" s="105" t="s">
        <v>261</v>
      </c>
      <c r="D7" s="27" t="s">
        <v>325</v>
      </c>
      <c r="E7" s="30">
        <v>42.5</v>
      </c>
      <c r="F7" s="27">
        <v>0</v>
      </c>
      <c r="G7" s="27">
        <v>0</v>
      </c>
      <c r="H7" s="27">
        <f t="shared" si="0"/>
        <v>0</v>
      </c>
      <c r="I7" s="141">
        <f>'Snr 90 XC Record'!V40</f>
        <v>0</v>
      </c>
      <c r="J7" s="27">
        <v>0</v>
      </c>
      <c r="K7" s="27">
        <f t="shared" si="1"/>
        <v>0</v>
      </c>
      <c r="L7" s="30">
        <f t="shared" si="2"/>
        <v>42.5</v>
      </c>
      <c r="M7" s="27" t="s">
        <v>599</v>
      </c>
    </row>
    <row r="8" spans="1:13" x14ac:dyDescent="0.25">
      <c r="A8" s="27">
        <v>44</v>
      </c>
      <c r="B8" s="105" t="s">
        <v>117</v>
      </c>
      <c r="C8" s="105" t="s">
        <v>118</v>
      </c>
      <c r="D8" s="27" t="s">
        <v>294</v>
      </c>
      <c r="E8" s="30">
        <v>41.5</v>
      </c>
      <c r="F8" s="27">
        <v>0</v>
      </c>
      <c r="G8" s="27">
        <v>0</v>
      </c>
      <c r="H8" s="27">
        <f t="shared" si="0"/>
        <v>0</v>
      </c>
      <c r="I8" s="141">
        <f>'Snr 90 XC Record'!V5</f>
        <v>0</v>
      </c>
      <c r="J8" s="27">
        <v>1.2</v>
      </c>
      <c r="K8" s="27">
        <f t="shared" si="1"/>
        <v>1.2</v>
      </c>
      <c r="L8" s="30">
        <f t="shared" si="2"/>
        <v>42.7</v>
      </c>
      <c r="M8" s="27" t="s">
        <v>600</v>
      </c>
    </row>
    <row r="9" spans="1:13" x14ac:dyDescent="0.25">
      <c r="A9" s="27">
        <v>68</v>
      </c>
      <c r="B9" s="105" t="s">
        <v>189</v>
      </c>
      <c r="C9" s="105" t="s">
        <v>190</v>
      </c>
      <c r="D9" s="27" t="s">
        <v>315</v>
      </c>
      <c r="E9" s="30">
        <v>34</v>
      </c>
      <c r="F9" s="27">
        <v>8</v>
      </c>
      <c r="G9" s="27">
        <v>0</v>
      </c>
      <c r="H9" s="27">
        <f t="shared" si="0"/>
        <v>8</v>
      </c>
      <c r="I9" s="141">
        <f>'Snr 90 XC Record'!V26</f>
        <v>0</v>
      </c>
      <c r="J9" s="27">
        <v>0.8</v>
      </c>
      <c r="K9" s="27">
        <f t="shared" si="1"/>
        <v>0.8</v>
      </c>
      <c r="L9" s="30">
        <f t="shared" si="2"/>
        <v>42.8</v>
      </c>
      <c r="M9" s="27" t="s">
        <v>601</v>
      </c>
    </row>
    <row r="10" spans="1:13" x14ac:dyDescent="0.25">
      <c r="A10" s="27">
        <v>74</v>
      </c>
      <c r="B10" s="105" t="s">
        <v>241</v>
      </c>
      <c r="C10" s="105" t="s">
        <v>242</v>
      </c>
      <c r="D10" s="27" t="s">
        <v>322</v>
      </c>
      <c r="E10" s="30">
        <v>38.5</v>
      </c>
      <c r="F10" s="27">
        <v>4</v>
      </c>
      <c r="G10" s="27">
        <v>0</v>
      </c>
      <c r="H10" s="27">
        <f t="shared" si="0"/>
        <v>4</v>
      </c>
      <c r="I10" s="141">
        <f>'Snr 90 XC Record'!V32</f>
        <v>0</v>
      </c>
      <c r="J10" s="27">
        <v>0.8</v>
      </c>
      <c r="K10" s="27">
        <f t="shared" si="1"/>
        <v>0.8</v>
      </c>
      <c r="L10" s="30">
        <f t="shared" si="2"/>
        <v>43.3</v>
      </c>
      <c r="M10" s="27" t="s">
        <v>602</v>
      </c>
    </row>
    <row r="11" spans="1:13" x14ac:dyDescent="0.25">
      <c r="A11" s="27">
        <v>80</v>
      </c>
      <c r="B11" s="105" t="s">
        <v>258</v>
      </c>
      <c r="C11" s="105" t="s">
        <v>259</v>
      </c>
      <c r="D11" s="27" t="s">
        <v>325</v>
      </c>
      <c r="E11" s="30">
        <v>36.5</v>
      </c>
      <c r="F11" s="27">
        <v>0</v>
      </c>
      <c r="G11" s="27">
        <v>0</v>
      </c>
      <c r="H11" s="27">
        <f t="shared" si="0"/>
        <v>0</v>
      </c>
      <c r="I11" s="141">
        <f>'Snr 90 XC Record'!V38</f>
        <v>0</v>
      </c>
      <c r="J11" s="27">
        <v>7.2</v>
      </c>
      <c r="K11" s="27">
        <f t="shared" si="1"/>
        <v>7.2</v>
      </c>
      <c r="L11" s="30">
        <f t="shared" si="2"/>
        <v>43.7</v>
      </c>
      <c r="M11" s="27" t="s">
        <v>603</v>
      </c>
    </row>
    <row r="12" spans="1:13" x14ac:dyDescent="0.25">
      <c r="A12" s="27">
        <v>70</v>
      </c>
      <c r="B12" s="105" t="s">
        <v>191</v>
      </c>
      <c r="C12" s="105" t="s">
        <v>192</v>
      </c>
      <c r="D12" s="27" t="s">
        <v>315</v>
      </c>
      <c r="E12" s="30">
        <v>39.5</v>
      </c>
      <c r="F12" s="27">
        <v>4</v>
      </c>
      <c r="G12" s="27">
        <v>0</v>
      </c>
      <c r="H12" s="27">
        <f t="shared" si="0"/>
        <v>4</v>
      </c>
      <c r="I12" s="141">
        <f>'Snr 90 XC Record'!V28</f>
        <v>0</v>
      </c>
      <c r="J12" s="27">
        <v>0.4</v>
      </c>
      <c r="K12" s="27">
        <f t="shared" si="1"/>
        <v>0.4</v>
      </c>
      <c r="L12" s="30">
        <f t="shared" si="2"/>
        <v>43.9</v>
      </c>
      <c r="M12" s="27" t="s">
        <v>604</v>
      </c>
    </row>
    <row r="13" spans="1:13" x14ac:dyDescent="0.25">
      <c r="A13" s="27">
        <v>50</v>
      </c>
      <c r="B13" s="105" t="s">
        <v>550</v>
      </c>
      <c r="C13" s="105" t="s">
        <v>551</v>
      </c>
      <c r="D13" s="27" t="s">
        <v>312</v>
      </c>
      <c r="E13" s="30">
        <v>35</v>
      </c>
      <c r="F13" s="27">
        <v>0</v>
      </c>
      <c r="G13" s="27">
        <v>0</v>
      </c>
      <c r="H13" s="27">
        <f t="shared" si="0"/>
        <v>0</v>
      </c>
      <c r="I13" s="141">
        <f>'Snr 90 XC Record'!V10</f>
        <v>0</v>
      </c>
      <c r="J13" s="27">
        <v>11.6</v>
      </c>
      <c r="K13" s="27">
        <f t="shared" si="1"/>
        <v>11.6</v>
      </c>
      <c r="L13" s="30">
        <f t="shared" si="2"/>
        <v>46.6</v>
      </c>
      <c r="M13" s="27" t="s">
        <v>605</v>
      </c>
    </row>
    <row r="14" spans="1:13" s="146" customFormat="1" x14ac:dyDescent="0.25">
      <c r="A14" s="27">
        <v>88</v>
      </c>
      <c r="B14" s="105" t="s">
        <v>336</v>
      </c>
      <c r="C14" s="105" t="s">
        <v>337</v>
      </c>
      <c r="D14" s="27" t="s">
        <v>366</v>
      </c>
      <c r="E14" s="30">
        <v>39.5</v>
      </c>
      <c r="F14" s="27">
        <v>0</v>
      </c>
      <c r="G14" s="27">
        <v>0</v>
      </c>
      <c r="H14" s="27">
        <f t="shared" si="0"/>
        <v>0</v>
      </c>
      <c r="I14" s="141">
        <f>'Snr 90 XC Record'!V46</f>
        <v>0</v>
      </c>
      <c r="J14" s="27">
        <v>10.8</v>
      </c>
      <c r="K14" s="27">
        <f t="shared" si="1"/>
        <v>10.8</v>
      </c>
      <c r="L14" s="30">
        <f t="shared" si="2"/>
        <v>50.3</v>
      </c>
      <c r="M14" s="27" t="s">
        <v>606</v>
      </c>
    </row>
    <row r="15" spans="1:13" x14ac:dyDescent="0.25">
      <c r="A15" s="27">
        <v>54</v>
      </c>
      <c r="B15" s="105" t="s">
        <v>153</v>
      </c>
      <c r="C15" s="105" t="s">
        <v>154</v>
      </c>
      <c r="D15" s="27" t="s">
        <v>364</v>
      </c>
      <c r="E15" s="30">
        <v>39.5</v>
      </c>
      <c r="F15" s="27">
        <v>4</v>
      </c>
      <c r="G15" s="27">
        <v>6</v>
      </c>
      <c r="H15" s="27">
        <f t="shared" si="0"/>
        <v>10</v>
      </c>
      <c r="I15" s="141">
        <f>'Snr 90 XC Record'!V14</f>
        <v>0</v>
      </c>
      <c r="J15" s="27">
        <v>1.6</v>
      </c>
      <c r="K15" s="27">
        <f t="shared" si="1"/>
        <v>1.6</v>
      </c>
      <c r="L15" s="30">
        <f t="shared" si="2"/>
        <v>51.1</v>
      </c>
      <c r="M15" s="27" t="s">
        <v>612</v>
      </c>
    </row>
    <row r="16" spans="1:13" x14ac:dyDescent="0.25">
      <c r="A16" s="27">
        <v>46</v>
      </c>
      <c r="B16" s="105" t="s">
        <v>129</v>
      </c>
      <c r="C16" s="105" t="s">
        <v>130</v>
      </c>
      <c r="D16" s="27" t="s">
        <v>314</v>
      </c>
      <c r="E16" s="30">
        <v>33</v>
      </c>
      <c r="F16" s="27">
        <v>8</v>
      </c>
      <c r="G16" s="27">
        <v>6</v>
      </c>
      <c r="H16" s="27">
        <f t="shared" si="0"/>
        <v>14</v>
      </c>
      <c r="I16" s="141">
        <f>'Snr 90 XC Record'!V6</f>
        <v>0</v>
      </c>
      <c r="J16" s="27">
        <v>7.2</v>
      </c>
      <c r="K16" s="27">
        <f t="shared" si="1"/>
        <v>7.2</v>
      </c>
      <c r="L16" s="30">
        <f t="shared" si="2"/>
        <v>54.2</v>
      </c>
      <c r="M16" s="27" t="s">
        <v>613</v>
      </c>
    </row>
    <row r="17" spans="1:13" x14ac:dyDescent="0.25">
      <c r="A17" s="27">
        <v>64</v>
      </c>
      <c r="B17" s="105" t="s">
        <v>169</v>
      </c>
      <c r="C17" s="105" t="s">
        <v>170</v>
      </c>
      <c r="D17" s="27" t="s">
        <v>321</v>
      </c>
      <c r="E17" s="30">
        <v>37.5</v>
      </c>
      <c r="F17" s="27">
        <v>8</v>
      </c>
      <c r="G17" s="27">
        <v>1</v>
      </c>
      <c r="H17" s="27">
        <f t="shared" si="0"/>
        <v>9</v>
      </c>
      <c r="I17" s="141">
        <f>'Snr 90 XC Record'!V22</f>
        <v>0</v>
      </c>
      <c r="J17" s="27">
        <v>8.4</v>
      </c>
      <c r="K17" s="27">
        <f t="shared" si="1"/>
        <v>8.4</v>
      </c>
      <c r="L17" s="30">
        <f t="shared" si="2"/>
        <v>54.9</v>
      </c>
      <c r="M17" s="27" t="s">
        <v>614</v>
      </c>
    </row>
    <row r="18" spans="1:13" x14ac:dyDescent="0.25">
      <c r="A18" s="27">
        <v>86</v>
      </c>
      <c r="B18" s="105" t="s">
        <v>284</v>
      </c>
      <c r="C18" s="105" t="s">
        <v>285</v>
      </c>
      <c r="D18" s="27" t="s">
        <v>324</v>
      </c>
      <c r="E18" s="30">
        <v>34</v>
      </c>
      <c r="F18" s="27">
        <v>12</v>
      </c>
      <c r="G18" s="27">
        <v>11</v>
      </c>
      <c r="H18" s="27">
        <f t="shared" si="0"/>
        <v>23</v>
      </c>
      <c r="I18" s="141">
        <f>'Snr 90 XC Record'!V44</f>
        <v>0</v>
      </c>
      <c r="J18" s="27">
        <v>4</v>
      </c>
      <c r="K18" s="27">
        <f t="shared" si="1"/>
        <v>4</v>
      </c>
      <c r="L18" s="30">
        <f t="shared" si="2"/>
        <v>61</v>
      </c>
      <c r="M18" s="27" t="s">
        <v>615</v>
      </c>
    </row>
    <row r="19" spans="1:13" s="146" customFormat="1" x14ac:dyDescent="0.25">
      <c r="A19" s="27">
        <v>60</v>
      </c>
      <c r="B19" s="105" t="s">
        <v>161</v>
      </c>
      <c r="C19" s="105" t="s">
        <v>162</v>
      </c>
      <c r="D19" s="27" t="s">
        <v>320</v>
      </c>
      <c r="E19" s="30">
        <v>41.5</v>
      </c>
      <c r="F19" s="27">
        <v>4</v>
      </c>
      <c r="G19" s="27">
        <v>15</v>
      </c>
      <c r="H19" s="27">
        <f t="shared" si="0"/>
        <v>19</v>
      </c>
      <c r="I19" s="141">
        <f>'Snr 90 XC Record'!V18</f>
        <v>0</v>
      </c>
      <c r="J19" s="27">
        <v>8</v>
      </c>
      <c r="K19" s="27">
        <f t="shared" si="1"/>
        <v>8</v>
      </c>
      <c r="L19" s="30">
        <f t="shared" si="2"/>
        <v>68.5</v>
      </c>
      <c r="M19" s="27" t="s">
        <v>616</v>
      </c>
    </row>
    <row r="20" spans="1:13" x14ac:dyDescent="0.25">
      <c r="A20" s="27">
        <v>42</v>
      </c>
      <c r="B20" s="105" t="s">
        <v>115</v>
      </c>
      <c r="C20" s="105" t="s">
        <v>116</v>
      </c>
      <c r="D20" s="27" t="s">
        <v>294</v>
      </c>
      <c r="E20" s="30">
        <v>36.5</v>
      </c>
      <c r="F20" s="27">
        <v>4</v>
      </c>
      <c r="G20" s="27">
        <v>4</v>
      </c>
      <c r="H20" s="27">
        <f t="shared" si="0"/>
        <v>8</v>
      </c>
      <c r="I20" s="141">
        <f>'Snr 90 XC Record'!V3</f>
        <v>20</v>
      </c>
      <c r="J20" s="27">
        <v>4.8</v>
      </c>
      <c r="K20" s="27">
        <f t="shared" si="1"/>
        <v>24.8</v>
      </c>
      <c r="L20" s="30">
        <f t="shared" si="2"/>
        <v>69.3</v>
      </c>
      <c r="M20" s="27" t="s">
        <v>617</v>
      </c>
    </row>
    <row r="21" spans="1:13" x14ac:dyDescent="0.25">
      <c r="A21" s="27">
        <v>62</v>
      </c>
      <c r="B21" s="105" t="s">
        <v>163</v>
      </c>
      <c r="C21" s="105" t="s">
        <v>164</v>
      </c>
      <c r="D21" s="27" t="s">
        <v>320</v>
      </c>
      <c r="E21" s="30">
        <v>34.5</v>
      </c>
      <c r="F21" s="27">
        <v>4</v>
      </c>
      <c r="G21" s="27">
        <v>0</v>
      </c>
      <c r="H21" s="27">
        <f t="shared" si="0"/>
        <v>4</v>
      </c>
      <c r="I21" s="141">
        <f>'Snr 90 XC Record'!V20</f>
        <v>40</v>
      </c>
      <c r="J21" s="27">
        <v>8</v>
      </c>
      <c r="K21" s="27">
        <f t="shared" si="1"/>
        <v>48</v>
      </c>
      <c r="L21" s="30">
        <f t="shared" si="2"/>
        <v>86.5</v>
      </c>
      <c r="M21" s="27" t="s">
        <v>618</v>
      </c>
    </row>
    <row r="22" spans="1:13" x14ac:dyDescent="0.25">
      <c r="A22" s="27">
        <v>56</v>
      </c>
      <c r="B22" s="105" t="s">
        <v>155</v>
      </c>
      <c r="C22" s="105" t="s">
        <v>156</v>
      </c>
      <c r="D22" s="27" t="s">
        <v>364</v>
      </c>
      <c r="E22" s="30">
        <v>34</v>
      </c>
      <c r="F22" s="27">
        <v>4</v>
      </c>
      <c r="G22" s="27">
        <v>3</v>
      </c>
      <c r="H22" s="27">
        <f t="shared" si="0"/>
        <v>7</v>
      </c>
      <c r="I22" s="141">
        <f>'Snr 90 XC Record'!V15</f>
        <v>40</v>
      </c>
      <c r="J22" s="27">
        <v>20.8</v>
      </c>
      <c r="K22" s="27">
        <f t="shared" si="1"/>
        <v>60.8</v>
      </c>
      <c r="L22" s="30">
        <f t="shared" si="2"/>
        <v>101.8</v>
      </c>
      <c r="M22" s="27" t="s">
        <v>619</v>
      </c>
    </row>
    <row r="23" spans="1:13" x14ac:dyDescent="0.25">
      <c r="A23" s="27">
        <v>48</v>
      </c>
      <c r="B23" s="105" t="s">
        <v>132</v>
      </c>
      <c r="C23" s="105" t="s">
        <v>133</v>
      </c>
      <c r="D23" s="27" t="s">
        <v>314</v>
      </c>
      <c r="E23" s="30">
        <v>36</v>
      </c>
      <c r="F23" s="27">
        <v>8</v>
      </c>
      <c r="G23" s="27">
        <v>11</v>
      </c>
      <c r="H23" s="27">
        <f t="shared" si="0"/>
        <v>19</v>
      </c>
      <c r="I23" s="141">
        <f>'Snr 90 XC Record'!V8</f>
        <v>60</v>
      </c>
      <c r="J23" s="27">
        <v>26</v>
      </c>
      <c r="K23" s="27">
        <f t="shared" si="1"/>
        <v>86</v>
      </c>
      <c r="L23" s="30">
        <f t="shared" si="2"/>
        <v>141</v>
      </c>
      <c r="M23" s="27" t="s">
        <v>621</v>
      </c>
    </row>
    <row r="24" spans="1:13" x14ac:dyDescent="0.25">
      <c r="A24" s="27">
        <v>52</v>
      </c>
      <c r="B24" s="105" t="s">
        <v>552</v>
      </c>
      <c r="C24" s="105" t="s">
        <v>553</v>
      </c>
      <c r="D24" s="27" t="s">
        <v>312</v>
      </c>
      <c r="E24" s="30">
        <v>44</v>
      </c>
      <c r="F24" s="27">
        <v>4</v>
      </c>
      <c r="G24" s="27">
        <v>0</v>
      </c>
      <c r="H24" s="27">
        <f t="shared" si="0"/>
        <v>4</v>
      </c>
      <c r="I24" s="141" t="str">
        <f>'Snr 90 XC Record'!V12</f>
        <v>Elim</v>
      </c>
      <c r="J24" s="133"/>
      <c r="K24" s="133"/>
      <c r="L24" s="30"/>
      <c r="M24" s="133"/>
    </row>
    <row r="25" spans="1:13" x14ac:dyDescent="0.25">
      <c r="A25" s="27">
        <v>78</v>
      </c>
      <c r="B25" s="105" t="s">
        <v>245</v>
      </c>
      <c r="C25" s="105" t="s">
        <v>246</v>
      </c>
      <c r="D25" s="27" t="s">
        <v>323</v>
      </c>
      <c r="E25" s="30">
        <v>48</v>
      </c>
      <c r="F25" s="27">
        <v>20</v>
      </c>
      <c r="G25" s="27">
        <v>48</v>
      </c>
      <c r="H25" s="27">
        <f t="shared" si="0"/>
        <v>68</v>
      </c>
      <c r="I25" s="141" t="s">
        <v>610</v>
      </c>
      <c r="J25" s="27"/>
      <c r="K25" s="133"/>
      <c r="L25" s="30"/>
      <c r="M25" s="133"/>
    </row>
    <row r="26" spans="1:13" ht="45" customHeight="1" x14ac:dyDescent="0.45">
      <c r="A26" s="164" t="s">
        <v>578</v>
      </c>
      <c r="B26" s="164"/>
      <c r="C26" s="128" t="s">
        <v>583</v>
      </c>
    </row>
    <row r="27" spans="1:13" x14ac:dyDescent="0.25">
      <c r="A27" s="27">
        <v>43</v>
      </c>
      <c r="B27" s="105" t="s">
        <v>119</v>
      </c>
      <c r="C27" s="117" t="s">
        <v>120</v>
      </c>
      <c r="D27" s="27" t="s">
        <v>294</v>
      </c>
      <c r="E27" s="30">
        <v>33</v>
      </c>
      <c r="F27" s="27">
        <v>0</v>
      </c>
      <c r="G27" s="27">
        <v>2</v>
      </c>
      <c r="H27" s="27">
        <f t="shared" ref="H27:H46" si="3">F27+G27</f>
        <v>2</v>
      </c>
      <c r="I27" s="141" t="str">
        <f>'Snr 90 XC Record'!V4</f>
        <v>Elim</v>
      </c>
      <c r="J27" s="133"/>
      <c r="K27" s="133"/>
      <c r="L27" s="30"/>
      <c r="M27" s="133"/>
    </row>
    <row r="28" spans="1:13" x14ac:dyDescent="0.25">
      <c r="A28" s="27">
        <v>47</v>
      </c>
      <c r="B28" s="105" t="s">
        <v>134</v>
      </c>
      <c r="C28" s="105" t="s">
        <v>135</v>
      </c>
      <c r="D28" s="27" t="s">
        <v>314</v>
      </c>
      <c r="E28" s="30">
        <v>34.5</v>
      </c>
      <c r="F28" s="27">
        <v>8</v>
      </c>
      <c r="G28" s="27">
        <v>0</v>
      </c>
      <c r="H28" s="27">
        <f t="shared" si="3"/>
        <v>8</v>
      </c>
      <c r="I28" s="141">
        <f>'Snr 90 XC Record'!V7</f>
        <v>40</v>
      </c>
      <c r="J28" s="27">
        <v>34.799999999999997</v>
      </c>
      <c r="K28" s="27">
        <f t="shared" ref="K28:K44" si="4">I28+J28</f>
        <v>74.8</v>
      </c>
      <c r="L28" s="30">
        <f t="shared" ref="L28:L44" si="5">E28+H28+K28</f>
        <v>117.3</v>
      </c>
      <c r="M28" s="27" t="s">
        <v>616</v>
      </c>
    </row>
    <row r="29" spans="1:13" x14ac:dyDescent="0.25">
      <c r="A29" s="27">
        <v>49</v>
      </c>
      <c r="B29" s="105" t="s">
        <v>136</v>
      </c>
      <c r="C29" s="105" t="s">
        <v>137</v>
      </c>
      <c r="D29" s="27" t="s">
        <v>314</v>
      </c>
      <c r="E29" s="30">
        <v>31</v>
      </c>
      <c r="F29" s="27">
        <v>0</v>
      </c>
      <c r="G29" s="27">
        <v>0</v>
      </c>
      <c r="H29" s="27">
        <f t="shared" si="3"/>
        <v>0</v>
      </c>
      <c r="I29" s="141">
        <f>'Snr 90 XC Record'!V9</f>
        <v>0</v>
      </c>
      <c r="J29" s="27">
        <v>10.4</v>
      </c>
      <c r="K29" s="27">
        <f t="shared" si="4"/>
        <v>10.4</v>
      </c>
      <c r="L29" s="30">
        <f t="shared" si="5"/>
        <v>41.4</v>
      </c>
      <c r="M29" s="27" t="s">
        <v>602</v>
      </c>
    </row>
    <row r="30" spans="1:13" x14ac:dyDescent="0.25">
      <c r="A30" s="27">
        <v>53</v>
      </c>
      <c r="B30" s="108" t="s">
        <v>554</v>
      </c>
      <c r="C30" s="108" t="s">
        <v>555</v>
      </c>
      <c r="D30" s="27" t="s">
        <v>312</v>
      </c>
      <c r="E30" s="30">
        <v>31.5</v>
      </c>
      <c r="F30" s="27">
        <v>4</v>
      </c>
      <c r="G30" s="27">
        <v>6</v>
      </c>
      <c r="H30" s="27">
        <f t="shared" si="3"/>
        <v>10</v>
      </c>
      <c r="I30" s="141">
        <f>'Snr 90 XC Record'!V13</f>
        <v>20</v>
      </c>
      <c r="J30" s="27">
        <v>14.8</v>
      </c>
      <c r="K30" s="27">
        <f t="shared" si="4"/>
        <v>34.799999999999997</v>
      </c>
      <c r="L30" s="30">
        <f t="shared" si="5"/>
        <v>76.3</v>
      </c>
      <c r="M30" s="27" t="s">
        <v>613</v>
      </c>
    </row>
    <row r="31" spans="1:13" x14ac:dyDescent="0.25">
      <c r="A31" s="27">
        <v>59</v>
      </c>
      <c r="B31" s="105" t="s">
        <v>159</v>
      </c>
      <c r="C31" s="105" t="s">
        <v>160</v>
      </c>
      <c r="D31" s="27" t="s">
        <v>364</v>
      </c>
      <c r="E31" s="30">
        <v>40</v>
      </c>
      <c r="F31" s="27">
        <v>4</v>
      </c>
      <c r="G31" s="27">
        <v>0</v>
      </c>
      <c r="H31" s="27">
        <f t="shared" si="3"/>
        <v>4</v>
      </c>
      <c r="I31" s="141">
        <f>'Snr 90 XC Record'!V17</f>
        <v>0</v>
      </c>
      <c r="J31" s="27">
        <v>0</v>
      </c>
      <c r="K31" s="27">
        <f t="shared" si="4"/>
        <v>0</v>
      </c>
      <c r="L31" s="30">
        <f t="shared" si="5"/>
        <v>44</v>
      </c>
      <c r="M31" s="27" t="s">
        <v>603</v>
      </c>
    </row>
    <row r="32" spans="1:13" x14ac:dyDescent="0.25">
      <c r="A32" s="27">
        <v>61</v>
      </c>
      <c r="B32" s="105" t="s">
        <v>165</v>
      </c>
      <c r="C32" s="105" t="s">
        <v>166</v>
      </c>
      <c r="D32" s="27" t="s">
        <v>320</v>
      </c>
      <c r="E32" s="30">
        <v>38</v>
      </c>
      <c r="F32" s="27">
        <v>0</v>
      </c>
      <c r="G32" s="27">
        <v>0</v>
      </c>
      <c r="H32" s="27">
        <f t="shared" si="3"/>
        <v>0</v>
      </c>
      <c r="I32" s="141">
        <f>'Snr 90 XC Record'!V19</f>
        <v>20</v>
      </c>
      <c r="J32" s="27">
        <v>11.2</v>
      </c>
      <c r="K32" s="27">
        <f t="shared" si="4"/>
        <v>31.2</v>
      </c>
      <c r="L32" s="30">
        <f t="shared" si="5"/>
        <v>69.2</v>
      </c>
      <c r="M32" s="27" t="s">
        <v>606</v>
      </c>
    </row>
    <row r="33" spans="1:13" x14ac:dyDescent="0.25">
      <c r="A33" s="27">
        <v>63</v>
      </c>
      <c r="B33" s="105" t="s">
        <v>167</v>
      </c>
      <c r="C33" s="105" t="s">
        <v>168</v>
      </c>
      <c r="D33" s="27" t="s">
        <v>320</v>
      </c>
      <c r="E33" s="30">
        <v>43.5</v>
      </c>
      <c r="F33" s="27">
        <v>8</v>
      </c>
      <c r="G33" s="27">
        <v>4</v>
      </c>
      <c r="H33" s="27">
        <f t="shared" si="3"/>
        <v>12</v>
      </c>
      <c r="I33" s="141">
        <f>'Snr 90 XC Record'!V21</f>
        <v>0</v>
      </c>
      <c r="J33" s="27">
        <v>0.4</v>
      </c>
      <c r="K33" s="27">
        <f t="shared" si="4"/>
        <v>0.4</v>
      </c>
      <c r="L33" s="30">
        <f t="shared" si="5"/>
        <v>55.9</v>
      </c>
      <c r="M33" s="27" t="s">
        <v>605</v>
      </c>
    </row>
    <row r="34" spans="1:13" x14ac:dyDescent="0.25">
      <c r="A34" s="27">
        <v>65</v>
      </c>
      <c r="B34" s="105" t="s">
        <v>485</v>
      </c>
      <c r="C34" s="105" t="s">
        <v>173</v>
      </c>
      <c r="D34" s="27" t="s">
        <v>321</v>
      </c>
      <c r="E34" s="30">
        <v>37.5</v>
      </c>
      <c r="F34" s="27">
        <v>0</v>
      </c>
      <c r="G34" s="27">
        <v>0</v>
      </c>
      <c r="H34" s="27">
        <f t="shared" si="3"/>
        <v>0</v>
      </c>
      <c r="I34" s="141">
        <f>'Snr 90 XC Record'!V23</f>
        <v>0</v>
      </c>
      <c r="J34" s="27">
        <v>3.6</v>
      </c>
      <c r="K34" s="27">
        <f t="shared" si="4"/>
        <v>3.6</v>
      </c>
      <c r="L34" s="30">
        <f t="shared" si="5"/>
        <v>41.1</v>
      </c>
      <c r="M34" s="27" t="s">
        <v>601</v>
      </c>
    </row>
    <row r="35" spans="1:13" x14ac:dyDescent="0.25">
      <c r="A35" s="27">
        <v>67</v>
      </c>
      <c r="B35" s="105" t="s">
        <v>174</v>
      </c>
      <c r="C35" s="105" t="s">
        <v>175</v>
      </c>
      <c r="D35" s="27" t="s">
        <v>321</v>
      </c>
      <c r="E35" s="30">
        <v>34.5</v>
      </c>
      <c r="F35" s="27">
        <v>12</v>
      </c>
      <c r="G35" s="27">
        <v>9</v>
      </c>
      <c r="H35" s="27">
        <f t="shared" si="3"/>
        <v>21</v>
      </c>
      <c r="I35" s="141">
        <f>'Snr 90 XC Record'!V25</f>
        <v>60</v>
      </c>
      <c r="J35" s="27">
        <v>10.8</v>
      </c>
      <c r="K35" s="27">
        <f t="shared" si="4"/>
        <v>70.8</v>
      </c>
      <c r="L35" s="30">
        <f t="shared" si="5"/>
        <v>126.3</v>
      </c>
      <c r="M35" s="27" t="s">
        <v>617</v>
      </c>
    </row>
    <row r="36" spans="1:13" x14ac:dyDescent="0.25">
      <c r="A36" s="27">
        <v>69</v>
      </c>
      <c r="B36" s="105" t="s">
        <v>195</v>
      </c>
      <c r="C36" s="105" t="s">
        <v>196</v>
      </c>
      <c r="D36" s="27" t="s">
        <v>315</v>
      </c>
      <c r="E36" s="30">
        <v>39</v>
      </c>
      <c r="F36" s="27">
        <v>4</v>
      </c>
      <c r="G36" s="27">
        <v>0</v>
      </c>
      <c r="H36" s="27">
        <f t="shared" si="3"/>
        <v>4</v>
      </c>
      <c r="I36" s="141">
        <f>'Snr 90 XC Record'!V27</f>
        <v>0</v>
      </c>
      <c r="J36" s="27">
        <v>4.8</v>
      </c>
      <c r="K36" s="27">
        <f t="shared" si="4"/>
        <v>4.8</v>
      </c>
      <c r="L36" s="30">
        <f t="shared" si="5"/>
        <v>47.8</v>
      </c>
      <c r="M36" s="27" t="s">
        <v>604</v>
      </c>
    </row>
    <row r="37" spans="1:13" x14ac:dyDescent="0.25">
      <c r="A37" s="27">
        <v>71</v>
      </c>
      <c r="B37" s="105" t="s">
        <v>193</v>
      </c>
      <c r="C37" s="105" t="s">
        <v>194</v>
      </c>
      <c r="D37" s="27" t="s">
        <v>315</v>
      </c>
      <c r="E37" s="30">
        <v>33.5</v>
      </c>
      <c r="F37" s="27">
        <v>0</v>
      </c>
      <c r="G37" s="27">
        <v>0</v>
      </c>
      <c r="H37" s="27">
        <f t="shared" si="3"/>
        <v>0</v>
      </c>
      <c r="I37" s="141">
        <f>'Snr 90 XC Record'!V29</f>
        <v>0</v>
      </c>
      <c r="J37" s="27">
        <v>0</v>
      </c>
      <c r="K37" s="27">
        <f t="shared" si="4"/>
        <v>0</v>
      </c>
      <c r="L37" s="30">
        <f t="shared" si="5"/>
        <v>33.5</v>
      </c>
      <c r="M37" s="27" t="s">
        <v>593</v>
      </c>
    </row>
    <row r="38" spans="1:13" x14ac:dyDescent="0.25">
      <c r="A38" s="27">
        <v>73</v>
      </c>
      <c r="B38" s="105" t="s">
        <v>239</v>
      </c>
      <c r="C38" s="105" t="s">
        <v>240</v>
      </c>
      <c r="D38" s="27" t="s">
        <v>322</v>
      </c>
      <c r="E38" s="30">
        <v>29.5</v>
      </c>
      <c r="F38" s="27">
        <v>8</v>
      </c>
      <c r="G38" s="27">
        <v>0</v>
      </c>
      <c r="H38" s="27">
        <f t="shared" si="3"/>
        <v>8</v>
      </c>
      <c r="I38" s="141">
        <f>'Snr 90 XC Record'!V31</f>
        <v>0</v>
      </c>
      <c r="J38" s="27">
        <v>1.6</v>
      </c>
      <c r="K38" s="27">
        <f t="shared" si="4"/>
        <v>1.6</v>
      </c>
      <c r="L38" s="30">
        <f t="shared" si="5"/>
        <v>39.1</v>
      </c>
      <c r="M38" s="27" t="s">
        <v>598</v>
      </c>
    </row>
    <row r="39" spans="1:13" x14ac:dyDescent="0.25">
      <c r="A39" s="27">
        <v>75</v>
      </c>
      <c r="B39" s="105" t="s">
        <v>237</v>
      </c>
      <c r="C39" s="105" t="s">
        <v>238</v>
      </c>
      <c r="D39" s="27" t="s">
        <v>322</v>
      </c>
      <c r="E39" s="30">
        <v>28</v>
      </c>
      <c r="F39" s="27">
        <v>0</v>
      </c>
      <c r="G39" s="27">
        <v>0</v>
      </c>
      <c r="H39" s="27">
        <f t="shared" si="3"/>
        <v>0</v>
      </c>
      <c r="I39" s="141">
        <f>'Snr 90 XC Record'!V33</f>
        <v>0</v>
      </c>
      <c r="J39" s="27">
        <v>6.8</v>
      </c>
      <c r="K39" s="27">
        <f t="shared" si="4"/>
        <v>6.8</v>
      </c>
      <c r="L39" s="30">
        <f t="shared" si="5"/>
        <v>34.799999999999997</v>
      </c>
      <c r="M39" s="27" t="s">
        <v>594</v>
      </c>
    </row>
    <row r="40" spans="1:13" x14ac:dyDescent="0.25">
      <c r="A40" s="27">
        <v>77</v>
      </c>
      <c r="B40" s="105" t="s">
        <v>247</v>
      </c>
      <c r="C40" s="105" t="s">
        <v>248</v>
      </c>
      <c r="D40" s="27" t="s">
        <v>323</v>
      </c>
      <c r="E40" s="30">
        <v>36</v>
      </c>
      <c r="F40" s="27">
        <v>4</v>
      </c>
      <c r="G40" s="27">
        <v>0</v>
      </c>
      <c r="H40" s="27">
        <f t="shared" si="3"/>
        <v>4</v>
      </c>
      <c r="I40" s="141">
        <f>'Snr 90 XC Record'!V35</f>
        <v>0</v>
      </c>
      <c r="J40" s="27">
        <v>0</v>
      </c>
      <c r="K40" s="27">
        <f t="shared" si="4"/>
        <v>0</v>
      </c>
      <c r="L40" s="30">
        <f t="shared" si="5"/>
        <v>40</v>
      </c>
      <c r="M40" s="27" t="s">
        <v>600</v>
      </c>
    </row>
    <row r="41" spans="1:13" x14ac:dyDescent="0.25">
      <c r="A41" s="27">
        <v>79</v>
      </c>
      <c r="B41" s="105" t="s">
        <v>226</v>
      </c>
      <c r="C41" s="105" t="s">
        <v>249</v>
      </c>
      <c r="D41" s="27" t="s">
        <v>323</v>
      </c>
      <c r="E41" s="30">
        <v>41</v>
      </c>
      <c r="F41" s="27">
        <v>8</v>
      </c>
      <c r="G41" s="27">
        <v>0</v>
      </c>
      <c r="H41" s="27">
        <f t="shared" si="3"/>
        <v>8</v>
      </c>
      <c r="I41" s="141">
        <f>'Snr 90 XC Record'!V37</f>
        <v>20</v>
      </c>
      <c r="J41" s="27">
        <v>28</v>
      </c>
      <c r="K41" s="27">
        <f t="shared" si="4"/>
        <v>48</v>
      </c>
      <c r="L41" s="30">
        <f t="shared" si="5"/>
        <v>97</v>
      </c>
      <c r="M41" s="27" t="s">
        <v>615</v>
      </c>
    </row>
    <row r="42" spans="1:13" x14ac:dyDescent="0.25">
      <c r="A42" s="27">
        <v>81</v>
      </c>
      <c r="B42" s="105" t="s">
        <v>262</v>
      </c>
      <c r="C42" s="105" t="s">
        <v>263</v>
      </c>
      <c r="D42" s="27" t="s">
        <v>325</v>
      </c>
      <c r="E42" s="30">
        <v>34</v>
      </c>
      <c r="F42" s="27">
        <v>0</v>
      </c>
      <c r="G42" s="27">
        <v>8</v>
      </c>
      <c r="H42" s="27">
        <f t="shared" si="3"/>
        <v>8</v>
      </c>
      <c r="I42" s="141">
        <f>'Snr 90 XC Record'!V39</f>
        <v>20</v>
      </c>
      <c r="J42" s="27">
        <v>11.2</v>
      </c>
      <c r="K42" s="27">
        <f t="shared" si="4"/>
        <v>31.2</v>
      </c>
      <c r="L42" s="30">
        <f t="shared" si="5"/>
        <v>73.2</v>
      </c>
      <c r="M42" s="27" t="s">
        <v>612</v>
      </c>
    </row>
    <row r="43" spans="1:13" x14ac:dyDescent="0.25">
      <c r="A43" s="27">
        <v>83</v>
      </c>
      <c r="B43" s="105" t="s">
        <v>264</v>
      </c>
      <c r="C43" s="105" t="s">
        <v>265</v>
      </c>
      <c r="D43" s="27" t="s">
        <v>325</v>
      </c>
      <c r="E43" s="30">
        <v>29.5</v>
      </c>
      <c r="F43" s="27">
        <v>8</v>
      </c>
      <c r="G43" s="27">
        <v>0</v>
      </c>
      <c r="H43" s="27">
        <f t="shared" si="3"/>
        <v>8</v>
      </c>
      <c r="I43" s="141">
        <f>'Snr 90 XC Record'!V41</f>
        <v>0</v>
      </c>
      <c r="J43" s="27">
        <v>2.4</v>
      </c>
      <c r="K43" s="27">
        <f t="shared" si="4"/>
        <v>2.4</v>
      </c>
      <c r="L43" s="30">
        <f t="shared" si="5"/>
        <v>39.9</v>
      </c>
      <c r="M43" s="27" t="s">
        <v>599</v>
      </c>
    </row>
    <row r="44" spans="1:13" x14ac:dyDescent="0.25">
      <c r="A44" s="27">
        <v>85</v>
      </c>
      <c r="B44" s="105" t="s">
        <v>286</v>
      </c>
      <c r="C44" s="105" t="s">
        <v>287</v>
      </c>
      <c r="D44" s="27" t="s">
        <v>324</v>
      </c>
      <c r="E44" s="30">
        <v>31.5</v>
      </c>
      <c r="F44" s="27">
        <v>4</v>
      </c>
      <c r="G44" s="27">
        <v>0</v>
      </c>
      <c r="H44" s="27">
        <f t="shared" si="3"/>
        <v>4</v>
      </c>
      <c r="I44" s="141">
        <f>'Snr 90 XC Record'!V43</f>
        <v>0</v>
      </c>
      <c r="J44" s="27">
        <v>3.2</v>
      </c>
      <c r="K44" s="27">
        <f t="shared" si="4"/>
        <v>3.2</v>
      </c>
      <c r="L44" s="30">
        <f t="shared" si="5"/>
        <v>38.700000000000003</v>
      </c>
      <c r="M44" s="27" t="s">
        <v>595</v>
      </c>
    </row>
    <row r="45" spans="1:13" x14ac:dyDescent="0.25">
      <c r="A45" s="27">
        <v>87</v>
      </c>
      <c r="B45" s="108" t="s">
        <v>569</v>
      </c>
      <c r="C45" s="108" t="s">
        <v>570</v>
      </c>
      <c r="D45" s="27" t="s">
        <v>324</v>
      </c>
      <c r="E45" s="30">
        <v>36</v>
      </c>
      <c r="F45" s="27">
        <v>12</v>
      </c>
      <c r="G45" s="27">
        <v>1</v>
      </c>
      <c r="H45" s="27">
        <f t="shared" si="3"/>
        <v>13</v>
      </c>
      <c r="I45" s="27" t="s">
        <v>590</v>
      </c>
      <c r="J45" s="133"/>
      <c r="K45" s="133"/>
      <c r="L45" s="30"/>
      <c r="M45" s="133"/>
    </row>
    <row r="46" spans="1:13" x14ac:dyDescent="0.25">
      <c r="A46" s="27">
        <v>89</v>
      </c>
      <c r="B46" s="105" t="s">
        <v>338</v>
      </c>
      <c r="C46" s="105" t="s">
        <v>339</v>
      </c>
      <c r="D46" s="27" t="s">
        <v>366</v>
      </c>
      <c r="E46" s="30">
        <v>35.5</v>
      </c>
      <c r="F46" s="27">
        <v>16</v>
      </c>
      <c r="G46" s="27">
        <v>20</v>
      </c>
      <c r="H46" s="27">
        <f t="shared" si="3"/>
        <v>36</v>
      </c>
      <c r="I46" s="141">
        <f>'Snr 90 XC Record'!V47</f>
        <v>0</v>
      </c>
      <c r="J46" s="27">
        <v>7.2</v>
      </c>
      <c r="K46" s="27">
        <f>I46+J46</f>
        <v>7.2</v>
      </c>
      <c r="L46" s="30">
        <f>E46+H46+K46</f>
        <v>78.7</v>
      </c>
      <c r="M46" s="27" t="s">
        <v>614</v>
      </c>
    </row>
    <row r="47" spans="1:13" x14ac:dyDescent="0.25">
      <c r="A47" s="84"/>
    </row>
    <row r="48" spans="1:13" x14ac:dyDescent="0.25">
      <c r="A48" s="84"/>
    </row>
    <row r="49" spans="1:1" x14ac:dyDescent="0.25">
      <c r="A49" s="84"/>
    </row>
    <row r="50" spans="1:1" x14ac:dyDescent="0.25">
      <c r="A50" s="84"/>
    </row>
    <row r="51" spans="1:1" x14ac:dyDescent="0.25">
      <c r="A51" s="84"/>
    </row>
    <row r="52" spans="1:1" x14ac:dyDescent="0.25">
      <c r="A52" s="84"/>
    </row>
    <row r="53" spans="1:1" x14ac:dyDescent="0.25">
      <c r="A53" s="84"/>
    </row>
    <row r="54" spans="1:1" x14ac:dyDescent="0.25">
      <c r="A54" s="84"/>
    </row>
    <row r="55" spans="1:1" x14ac:dyDescent="0.25">
      <c r="A55" s="84"/>
    </row>
    <row r="56" spans="1:1" x14ac:dyDescent="0.25">
      <c r="A56" s="84"/>
    </row>
  </sheetData>
  <sortState ref="A3:M25">
    <sortCondition ref="L3:L25"/>
  </sortState>
  <mergeCells count="2">
    <mergeCell ref="A1:B1"/>
    <mergeCell ref="A26:B26"/>
  </mergeCells>
  <pageMargins left="0.25" right="0.25" top="0.75" bottom="0.75" header="0.3" footer="0.3"/>
  <pageSetup paperSize="9" orientation="landscape" horizontalDpi="1200" verticalDpi="1200" r:id="rId1"/>
  <rowBreaks count="1" manualBreakCount="1">
    <brk id="25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G76"/>
  <sheetViews>
    <sheetView view="pageBreakPreview" topLeftCell="A28" zoomScale="140" zoomScaleNormal="100" zoomScaleSheetLayoutView="140" workbookViewId="0">
      <selection activeCell="J17" sqref="J17"/>
    </sheetView>
  </sheetViews>
  <sheetFormatPr defaultRowHeight="15" x14ac:dyDescent="0.25"/>
  <cols>
    <col min="1" max="1" width="4.7109375" bestFit="1" customWidth="1"/>
    <col min="2" max="2" width="17.7109375" style="99" bestFit="1" customWidth="1"/>
    <col min="3" max="3" width="19" style="99" bestFit="1" customWidth="1"/>
    <col min="4" max="4" width="10.85546875" bestFit="1" customWidth="1"/>
    <col min="5" max="5" width="13.7109375" bestFit="1" customWidth="1"/>
    <col min="6" max="6" width="10.28515625" bestFit="1" customWidth="1"/>
  </cols>
  <sheetData>
    <row r="1" spans="1:7" x14ac:dyDescent="0.25">
      <c r="A1" s="165" t="s">
        <v>122</v>
      </c>
      <c r="B1" s="165"/>
      <c r="C1" s="165"/>
      <c r="D1" s="165"/>
      <c r="E1" s="165"/>
      <c r="F1" s="165"/>
    </row>
    <row r="2" spans="1:7" x14ac:dyDescent="0.25">
      <c r="A2" s="3" t="s">
        <v>386</v>
      </c>
      <c r="B2" s="110" t="s">
        <v>1</v>
      </c>
      <c r="C2" s="110" t="s">
        <v>2</v>
      </c>
      <c r="D2" s="3" t="s">
        <v>8</v>
      </c>
      <c r="E2" s="3" t="s">
        <v>10</v>
      </c>
      <c r="F2" s="3" t="s">
        <v>11</v>
      </c>
    </row>
    <row r="3" spans="1:7" x14ac:dyDescent="0.25">
      <c r="A3" s="2">
        <v>42</v>
      </c>
      <c r="B3" s="105" t="s">
        <v>115</v>
      </c>
      <c r="C3" s="105" t="s">
        <v>116</v>
      </c>
      <c r="D3" s="2">
        <v>69.3</v>
      </c>
      <c r="E3" s="2"/>
      <c r="F3" s="166" t="s">
        <v>620</v>
      </c>
    </row>
    <row r="4" spans="1:7" x14ac:dyDescent="0.25">
      <c r="A4" s="2">
        <v>44</v>
      </c>
      <c r="B4" s="105" t="s">
        <v>117</v>
      </c>
      <c r="C4" s="105" t="s">
        <v>118</v>
      </c>
      <c r="D4" s="2">
        <v>42.7</v>
      </c>
      <c r="E4" s="2"/>
      <c r="F4" s="167"/>
    </row>
    <row r="5" spans="1:7" x14ac:dyDescent="0.25">
      <c r="A5" s="2">
        <v>43</v>
      </c>
      <c r="B5" s="105" t="s">
        <v>119</v>
      </c>
      <c r="C5" s="118" t="s">
        <v>120</v>
      </c>
      <c r="D5" s="2" t="s">
        <v>590</v>
      </c>
      <c r="E5" s="2"/>
      <c r="F5" s="167"/>
    </row>
    <row r="6" spans="1:7" x14ac:dyDescent="0.25">
      <c r="A6" s="2">
        <v>45</v>
      </c>
      <c r="B6" s="105" t="s">
        <v>121</v>
      </c>
      <c r="C6" s="105" t="s">
        <v>121</v>
      </c>
      <c r="D6" s="2"/>
      <c r="E6" s="2"/>
      <c r="F6" s="168"/>
    </row>
    <row r="8" spans="1:7" x14ac:dyDescent="0.25">
      <c r="A8" s="165" t="s">
        <v>367</v>
      </c>
      <c r="B8" s="165"/>
      <c r="C8" s="165"/>
      <c r="D8" s="165"/>
      <c r="E8" s="165"/>
      <c r="F8" s="165"/>
    </row>
    <row r="9" spans="1:7" x14ac:dyDescent="0.25">
      <c r="A9" s="3" t="s">
        <v>386</v>
      </c>
      <c r="B9" s="110" t="s">
        <v>1</v>
      </c>
      <c r="C9" s="110" t="s">
        <v>2</v>
      </c>
      <c r="D9" s="3" t="s">
        <v>8</v>
      </c>
      <c r="E9" s="3" t="s">
        <v>10</v>
      </c>
      <c r="F9" s="3" t="s">
        <v>11</v>
      </c>
    </row>
    <row r="10" spans="1:7" x14ac:dyDescent="0.25">
      <c r="A10" s="2">
        <v>46</v>
      </c>
      <c r="B10" s="98" t="s">
        <v>129</v>
      </c>
      <c r="C10" s="98" t="s">
        <v>130</v>
      </c>
      <c r="D10" s="2">
        <v>54.2</v>
      </c>
      <c r="E10" s="2">
        <v>54.2</v>
      </c>
      <c r="F10" s="166">
        <f>E10+E11+E12+E13</f>
        <v>212.9</v>
      </c>
      <c r="G10" t="s">
        <v>603</v>
      </c>
    </row>
    <row r="11" spans="1:7" x14ac:dyDescent="0.25">
      <c r="A11" s="2">
        <v>48</v>
      </c>
      <c r="B11" s="105" t="s">
        <v>132</v>
      </c>
      <c r="C11" s="105" t="s">
        <v>133</v>
      </c>
      <c r="D11" s="2">
        <v>141</v>
      </c>
      <c r="E11" s="2"/>
      <c r="F11" s="167"/>
    </row>
    <row r="12" spans="1:7" x14ac:dyDescent="0.25">
      <c r="A12" s="2">
        <v>47</v>
      </c>
      <c r="B12" s="105" t="s">
        <v>134</v>
      </c>
      <c r="C12" s="105" t="s">
        <v>135</v>
      </c>
      <c r="D12" s="2">
        <v>117.3</v>
      </c>
      <c r="E12" s="2">
        <v>117.3</v>
      </c>
      <c r="F12" s="167"/>
    </row>
    <row r="13" spans="1:7" x14ac:dyDescent="0.25">
      <c r="A13" s="2">
        <v>49</v>
      </c>
      <c r="B13" s="105" t="s">
        <v>136</v>
      </c>
      <c r="C13" s="105" t="s">
        <v>137</v>
      </c>
      <c r="D13" s="2">
        <v>41.4</v>
      </c>
      <c r="E13" s="2">
        <v>41.4</v>
      </c>
      <c r="F13" s="168"/>
    </row>
    <row r="15" spans="1:7" x14ac:dyDescent="0.25">
      <c r="A15" s="165" t="s">
        <v>139</v>
      </c>
      <c r="B15" s="165"/>
      <c r="C15" s="165"/>
      <c r="D15" s="165"/>
      <c r="E15" s="165"/>
      <c r="F15" s="165"/>
    </row>
    <row r="16" spans="1:7" x14ac:dyDescent="0.25">
      <c r="A16" s="3" t="s">
        <v>386</v>
      </c>
      <c r="B16" s="110" t="s">
        <v>1</v>
      </c>
      <c r="C16" s="110" t="s">
        <v>2</v>
      </c>
      <c r="D16" s="3" t="s">
        <v>8</v>
      </c>
      <c r="E16" s="3" t="s">
        <v>10</v>
      </c>
      <c r="F16" s="3" t="s">
        <v>11</v>
      </c>
    </row>
    <row r="17" spans="1:7" x14ac:dyDescent="0.25">
      <c r="A17" s="2">
        <v>50</v>
      </c>
      <c r="B17" s="111" t="s">
        <v>550</v>
      </c>
      <c r="C17" s="111" t="s">
        <v>551</v>
      </c>
      <c r="D17" s="2">
        <v>46.6</v>
      </c>
      <c r="E17" s="2"/>
      <c r="F17" s="166" t="s">
        <v>620</v>
      </c>
    </row>
    <row r="18" spans="1:7" x14ac:dyDescent="0.25">
      <c r="A18" s="2">
        <v>52</v>
      </c>
      <c r="B18" s="111" t="s">
        <v>552</v>
      </c>
      <c r="C18" s="111" t="s">
        <v>553</v>
      </c>
      <c r="D18" s="2" t="s">
        <v>590</v>
      </c>
      <c r="E18" s="2"/>
      <c r="F18" s="167"/>
    </row>
    <row r="19" spans="1:7" x14ac:dyDescent="0.25">
      <c r="A19" s="2">
        <v>53</v>
      </c>
      <c r="B19" s="99" t="s">
        <v>554</v>
      </c>
      <c r="C19" s="99" t="s">
        <v>555</v>
      </c>
      <c r="D19" s="2">
        <v>76.3</v>
      </c>
      <c r="E19" s="2"/>
      <c r="F19" s="167"/>
    </row>
    <row r="20" spans="1:7" x14ac:dyDescent="0.25">
      <c r="A20" s="2">
        <v>55</v>
      </c>
      <c r="B20" s="111" t="s">
        <v>385</v>
      </c>
      <c r="C20" s="111" t="s">
        <v>313</v>
      </c>
      <c r="D20" s="2"/>
      <c r="E20" s="2"/>
      <c r="F20" s="168"/>
    </row>
    <row r="22" spans="1:7" x14ac:dyDescent="0.25">
      <c r="A22" s="165" t="s">
        <v>368</v>
      </c>
      <c r="B22" s="165"/>
      <c r="C22" s="165"/>
      <c r="D22" s="165"/>
      <c r="E22" s="165"/>
      <c r="F22" s="165"/>
    </row>
    <row r="23" spans="1:7" x14ac:dyDescent="0.25">
      <c r="A23" s="3" t="s">
        <v>386</v>
      </c>
      <c r="B23" s="110" t="s">
        <v>1</v>
      </c>
      <c r="C23" s="110" t="s">
        <v>2</v>
      </c>
      <c r="D23" s="3" t="s">
        <v>8</v>
      </c>
      <c r="E23" s="3" t="s">
        <v>10</v>
      </c>
      <c r="F23" s="3" t="s">
        <v>11</v>
      </c>
    </row>
    <row r="24" spans="1:7" x14ac:dyDescent="0.25">
      <c r="A24" s="2">
        <v>54</v>
      </c>
      <c r="B24" s="105" t="s">
        <v>153</v>
      </c>
      <c r="C24" s="105" t="s">
        <v>154</v>
      </c>
      <c r="D24" s="2">
        <v>51.1</v>
      </c>
      <c r="E24" s="2"/>
      <c r="F24" s="166">
        <f>D24+D25+D26</f>
        <v>196.9</v>
      </c>
      <c r="G24" t="s">
        <v>602</v>
      </c>
    </row>
    <row r="25" spans="1:7" x14ac:dyDescent="0.25">
      <c r="A25" s="2">
        <v>56</v>
      </c>
      <c r="B25" s="105" t="s">
        <v>155</v>
      </c>
      <c r="C25" s="105" t="s">
        <v>156</v>
      </c>
      <c r="D25" s="2">
        <v>101.8</v>
      </c>
      <c r="E25" s="2"/>
      <c r="F25" s="167"/>
    </row>
    <row r="26" spans="1:7" x14ac:dyDescent="0.25">
      <c r="A26" s="2">
        <v>57</v>
      </c>
      <c r="B26" s="105"/>
      <c r="C26" s="107"/>
      <c r="D26" s="2">
        <v>44</v>
      </c>
      <c r="E26" s="2"/>
      <c r="F26" s="167"/>
    </row>
    <row r="27" spans="1:7" x14ac:dyDescent="0.25">
      <c r="A27" s="2">
        <v>59</v>
      </c>
      <c r="B27" s="105" t="s">
        <v>159</v>
      </c>
      <c r="C27" s="105" t="s">
        <v>160</v>
      </c>
      <c r="D27" s="2"/>
      <c r="E27" s="2"/>
      <c r="F27" s="168"/>
    </row>
    <row r="29" spans="1:7" x14ac:dyDescent="0.25">
      <c r="A29" s="165" t="s">
        <v>369</v>
      </c>
      <c r="B29" s="165"/>
      <c r="C29" s="165"/>
      <c r="D29" s="165"/>
      <c r="E29" s="165"/>
      <c r="F29" s="165"/>
    </row>
    <row r="30" spans="1:7" x14ac:dyDescent="0.25">
      <c r="A30" s="3" t="s">
        <v>386</v>
      </c>
      <c r="B30" s="110" t="s">
        <v>1</v>
      </c>
      <c r="C30" s="110" t="s">
        <v>2</v>
      </c>
      <c r="D30" s="3" t="s">
        <v>8</v>
      </c>
      <c r="E30" s="3" t="s">
        <v>10</v>
      </c>
      <c r="F30" s="3" t="s">
        <v>11</v>
      </c>
    </row>
    <row r="31" spans="1:7" x14ac:dyDescent="0.25">
      <c r="A31" s="2">
        <v>60</v>
      </c>
      <c r="B31" s="105" t="s">
        <v>161</v>
      </c>
      <c r="C31" s="105" t="s">
        <v>162</v>
      </c>
      <c r="D31" s="2">
        <v>68.5</v>
      </c>
      <c r="E31" s="2">
        <v>68.5</v>
      </c>
      <c r="F31" s="166">
        <f>E31+E33+E34</f>
        <v>193.6</v>
      </c>
      <c r="G31" t="s">
        <v>601</v>
      </c>
    </row>
    <row r="32" spans="1:7" x14ac:dyDescent="0.25">
      <c r="A32" s="2">
        <v>62</v>
      </c>
      <c r="B32" s="105" t="s">
        <v>163</v>
      </c>
      <c r="C32" s="105" t="s">
        <v>164</v>
      </c>
      <c r="D32" s="2">
        <v>86.5</v>
      </c>
      <c r="E32" s="2"/>
      <c r="F32" s="167"/>
    </row>
    <row r="33" spans="1:7" x14ac:dyDescent="0.25">
      <c r="A33" s="2">
        <v>61</v>
      </c>
      <c r="B33" s="105" t="s">
        <v>165</v>
      </c>
      <c r="C33" s="105" t="s">
        <v>166</v>
      </c>
      <c r="D33" s="2">
        <v>69.2</v>
      </c>
      <c r="E33" s="2">
        <v>69.2</v>
      </c>
      <c r="F33" s="167"/>
    </row>
    <row r="34" spans="1:7" x14ac:dyDescent="0.25">
      <c r="A34" s="2">
        <v>63</v>
      </c>
      <c r="B34" s="105" t="s">
        <v>167</v>
      </c>
      <c r="C34" s="105" t="s">
        <v>168</v>
      </c>
      <c r="D34" s="2">
        <v>55.9</v>
      </c>
      <c r="E34" s="2">
        <v>55.9</v>
      </c>
      <c r="F34" s="168"/>
    </row>
    <row r="36" spans="1:7" x14ac:dyDescent="0.25">
      <c r="A36" s="165" t="s">
        <v>370</v>
      </c>
      <c r="B36" s="165"/>
      <c r="C36" s="165"/>
      <c r="D36" s="165"/>
      <c r="E36" s="165"/>
      <c r="F36" s="165"/>
    </row>
    <row r="37" spans="1:7" x14ac:dyDescent="0.25">
      <c r="A37" s="3" t="s">
        <v>386</v>
      </c>
      <c r="B37" s="110" t="s">
        <v>1</v>
      </c>
      <c r="C37" s="110" t="s">
        <v>2</v>
      </c>
      <c r="D37" s="3" t="s">
        <v>8</v>
      </c>
      <c r="E37" s="3" t="s">
        <v>10</v>
      </c>
      <c r="F37" s="3" t="s">
        <v>11</v>
      </c>
    </row>
    <row r="38" spans="1:7" x14ac:dyDescent="0.25">
      <c r="A38" s="2">
        <v>64</v>
      </c>
      <c r="B38" s="105" t="s">
        <v>169</v>
      </c>
      <c r="C38" s="105" t="s">
        <v>170</v>
      </c>
      <c r="D38" s="2">
        <v>54.9</v>
      </c>
      <c r="E38" s="2">
        <v>54.9</v>
      </c>
      <c r="F38" s="166">
        <f>E38+E39+E40</f>
        <v>137.5</v>
      </c>
      <c r="G38" t="s">
        <v>599</v>
      </c>
    </row>
    <row r="39" spans="1:7" x14ac:dyDescent="0.25">
      <c r="A39" s="2">
        <v>66</v>
      </c>
      <c r="B39" s="105" t="s">
        <v>171</v>
      </c>
      <c r="C39" s="105" t="s">
        <v>172</v>
      </c>
      <c r="D39" s="2">
        <v>41.5</v>
      </c>
      <c r="E39" s="2">
        <v>41.5</v>
      </c>
      <c r="F39" s="167"/>
    </row>
    <row r="40" spans="1:7" x14ac:dyDescent="0.25">
      <c r="A40" s="2">
        <v>65</v>
      </c>
      <c r="B40" s="105" t="s">
        <v>485</v>
      </c>
      <c r="C40" s="105" t="s">
        <v>173</v>
      </c>
      <c r="D40" s="2">
        <v>41.1</v>
      </c>
      <c r="E40" s="2">
        <v>41.1</v>
      </c>
      <c r="F40" s="167"/>
    </row>
    <row r="41" spans="1:7" x14ac:dyDescent="0.25">
      <c r="A41" s="2">
        <v>67</v>
      </c>
      <c r="B41" s="105" t="s">
        <v>174</v>
      </c>
      <c r="C41" s="105" t="s">
        <v>175</v>
      </c>
      <c r="D41" s="2">
        <v>126.3</v>
      </c>
      <c r="E41" s="2"/>
      <c r="F41" s="168"/>
    </row>
    <row r="43" spans="1:7" x14ac:dyDescent="0.25">
      <c r="A43" s="165" t="s">
        <v>197</v>
      </c>
      <c r="B43" s="165"/>
      <c r="C43" s="165"/>
      <c r="D43" s="165"/>
      <c r="E43" s="165"/>
      <c r="F43" s="165"/>
    </row>
    <row r="44" spans="1:7" x14ac:dyDescent="0.25">
      <c r="A44" s="3" t="s">
        <v>386</v>
      </c>
      <c r="B44" s="110" t="s">
        <v>1</v>
      </c>
      <c r="C44" s="110" t="s">
        <v>2</v>
      </c>
      <c r="D44" s="3" t="s">
        <v>8</v>
      </c>
      <c r="E44" s="3" t="s">
        <v>10</v>
      </c>
      <c r="F44" s="3" t="s">
        <v>11</v>
      </c>
    </row>
    <row r="45" spans="1:7" x14ac:dyDescent="0.25">
      <c r="A45" s="2">
        <v>68</v>
      </c>
      <c r="B45" s="105" t="s">
        <v>189</v>
      </c>
      <c r="C45" s="105" t="s">
        <v>190</v>
      </c>
      <c r="D45" s="2">
        <v>42.8</v>
      </c>
      <c r="E45" s="2">
        <v>42.8</v>
      </c>
      <c r="F45" s="166">
        <f>E45+E46+E47</f>
        <v>120.19999999999999</v>
      </c>
      <c r="G45" t="s">
        <v>594</v>
      </c>
    </row>
    <row r="46" spans="1:7" x14ac:dyDescent="0.25">
      <c r="A46" s="2">
        <v>70</v>
      </c>
      <c r="B46" s="105" t="s">
        <v>191</v>
      </c>
      <c r="C46" s="105" t="s">
        <v>192</v>
      </c>
      <c r="D46" s="2">
        <v>43.9</v>
      </c>
      <c r="E46" s="2">
        <v>43.9</v>
      </c>
      <c r="F46" s="167"/>
    </row>
    <row r="47" spans="1:7" x14ac:dyDescent="0.25">
      <c r="A47" s="2">
        <v>71</v>
      </c>
      <c r="B47" s="105" t="s">
        <v>193</v>
      </c>
      <c r="C47" s="105" t="s">
        <v>194</v>
      </c>
      <c r="D47" s="2">
        <v>33.5</v>
      </c>
      <c r="E47" s="2">
        <v>33.5</v>
      </c>
      <c r="F47" s="167"/>
    </row>
    <row r="48" spans="1:7" x14ac:dyDescent="0.25">
      <c r="A48" s="2">
        <v>69</v>
      </c>
      <c r="B48" s="105" t="s">
        <v>195</v>
      </c>
      <c r="C48" s="105" t="s">
        <v>196</v>
      </c>
      <c r="D48" s="2">
        <v>47.8</v>
      </c>
      <c r="E48" s="2"/>
      <c r="F48" s="168"/>
    </row>
    <row r="50" spans="1:7" x14ac:dyDescent="0.25">
      <c r="A50" s="165" t="s">
        <v>371</v>
      </c>
      <c r="B50" s="165"/>
      <c r="C50" s="165"/>
      <c r="D50" s="165"/>
      <c r="E50" s="165"/>
      <c r="F50" s="165"/>
    </row>
    <row r="51" spans="1:7" x14ac:dyDescent="0.25">
      <c r="A51" s="3" t="s">
        <v>386</v>
      </c>
      <c r="B51" s="110" t="s">
        <v>1</v>
      </c>
      <c r="C51" s="110" t="s">
        <v>2</v>
      </c>
      <c r="D51" s="3" t="s">
        <v>8</v>
      </c>
      <c r="E51" s="3" t="s">
        <v>10</v>
      </c>
      <c r="F51" s="3" t="s">
        <v>11</v>
      </c>
    </row>
    <row r="52" spans="1:7" x14ac:dyDescent="0.25">
      <c r="A52" s="2">
        <v>72</v>
      </c>
      <c r="B52" s="111" t="s">
        <v>235</v>
      </c>
      <c r="C52" s="111" t="s">
        <v>236</v>
      </c>
      <c r="D52" s="2">
        <v>36.299999999999997</v>
      </c>
      <c r="E52" s="2">
        <v>36.299999999999997</v>
      </c>
      <c r="F52" s="166">
        <f>E52+E53+E54</f>
        <v>110.19999999999999</v>
      </c>
      <c r="G52" t="s">
        <v>593</v>
      </c>
    </row>
    <row r="53" spans="1:7" x14ac:dyDescent="0.25">
      <c r="A53" s="2">
        <v>75</v>
      </c>
      <c r="B53" s="111" t="s">
        <v>237</v>
      </c>
      <c r="C53" s="111" t="s">
        <v>238</v>
      </c>
      <c r="D53" s="2">
        <v>34.799999999999997</v>
      </c>
      <c r="E53" s="2">
        <v>34.799999999999997</v>
      </c>
      <c r="F53" s="167"/>
    </row>
    <row r="54" spans="1:7" x14ac:dyDescent="0.25">
      <c r="A54" s="2">
        <v>73</v>
      </c>
      <c r="B54" s="111" t="s">
        <v>239</v>
      </c>
      <c r="C54" s="111" t="s">
        <v>240</v>
      </c>
      <c r="D54" s="2">
        <v>39.1</v>
      </c>
      <c r="E54" s="2">
        <v>39.1</v>
      </c>
      <c r="F54" s="167"/>
    </row>
    <row r="55" spans="1:7" x14ac:dyDescent="0.25">
      <c r="A55" s="2">
        <v>74</v>
      </c>
      <c r="B55" s="111" t="s">
        <v>241</v>
      </c>
      <c r="C55" s="111" t="s">
        <v>242</v>
      </c>
      <c r="D55" s="2">
        <v>43.3</v>
      </c>
      <c r="E55" s="2"/>
      <c r="F55" s="168"/>
    </row>
    <row r="57" spans="1:7" x14ac:dyDescent="0.25">
      <c r="A57" s="165" t="s">
        <v>372</v>
      </c>
      <c r="B57" s="165"/>
      <c r="C57" s="165"/>
      <c r="D57" s="165"/>
      <c r="E57" s="165"/>
      <c r="F57" s="165"/>
    </row>
    <row r="58" spans="1:7" x14ac:dyDescent="0.25">
      <c r="A58" s="3" t="s">
        <v>386</v>
      </c>
      <c r="B58" s="110" t="s">
        <v>1</v>
      </c>
      <c r="C58" s="110" t="s">
        <v>2</v>
      </c>
      <c r="D58" s="3" t="s">
        <v>8</v>
      </c>
      <c r="E58" s="3" t="s">
        <v>10</v>
      </c>
      <c r="F58" s="3" t="s">
        <v>11</v>
      </c>
    </row>
    <row r="59" spans="1:7" x14ac:dyDescent="0.25">
      <c r="A59" s="2">
        <v>76</v>
      </c>
      <c r="B59" s="111" t="s">
        <v>243</v>
      </c>
      <c r="C59" s="111" t="s">
        <v>244</v>
      </c>
      <c r="D59" s="2">
        <v>39</v>
      </c>
      <c r="E59" s="2"/>
      <c r="F59" s="166">
        <f>D59+D61+D62</f>
        <v>176</v>
      </c>
      <c r="G59" t="s">
        <v>600</v>
      </c>
    </row>
    <row r="60" spans="1:7" x14ac:dyDescent="0.25">
      <c r="A60" s="2">
        <v>78</v>
      </c>
      <c r="B60" s="111" t="s">
        <v>245</v>
      </c>
      <c r="C60" s="111" t="s">
        <v>246</v>
      </c>
      <c r="D60" s="2" t="s">
        <v>610</v>
      </c>
      <c r="E60" s="2"/>
      <c r="F60" s="167"/>
    </row>
    <row r="61" spans="1:7" x14ac:dyDescent="0.25">
      <c r="A61" s="2">
        <v>77</v>
      </c>
      <c r="B61" s="111" t="s">
        <v>247</v>
      </c>
      <c r="C61" s="111" t="s">
        <v>248</v>
      </c>
      <c r="D61" s="2">
        <v>40</v>
      </c>
      <c r="E61" s="2"/>
      <c r="F61" s="167"/>
    </row>
    <row r="62" spans="1:7" x14ac:dyDescent="0.25">
      <c r="A62" s="2">
        <v>79</v>
      </c>
      <c r="B62" s="111" t="s">
        <v>226</v>
      </c>
      <c r="C62" s="111" t="s">
        <v>249</v>
      </c>
      <c r="D62" s="2">
        <v>97</v>
      </c>
      <c r="E62" s="2"/>
      <c r="F62" s="168"/>
    </row>
    <row r="64" spans="1:7" x14ac:dyDescent="0.25">
      <c r="A64" s="165" t="s">
        <v>373</v>
      </c>
      <c r="B64" s="165"/>
      <c r="C64" s="165"/>
      <c r="D64" s="165"/>
      <c r="E64" s="165"/>
      <c r="F64" s="165"/>
    </row>
    <row r="65" spans="1:7" x14ac:dyDescent="0.25">
      <c r="A65" s="3" t="s">
        <v>386</v>
      </c>
      <c r="B65" s="110" t="s">
        <v>1</v>
      </c>
      <c r="C65" s="110" t="s">
        <v>2</v>
      </c>
      <c r="D65" s="3" t="s">
        <v>8</v>
      </c>
      <c r="E65" s="3" t="s">
        <v>10</v>
      </c>
      <c r="F65" s="3" t="s">
        <v>11</v>
      </c>
    </row>
    <row r="66" spans="1:7" x14ac:dyDescent="0.25">
      <c r="A66" s="2">
        <v>84</v>
      </c>
      <c r="B66" s="111" t="s">
        <v>282</v>
      </c>
      <c r="C66" s="111" t="s">
        <v>283</v>
      </c>
      <c r="D66" s="2">
        <v>34</v>
      </c>
      <c r="E66" s="2"/>
      <c r="F66" s="166">
        <f>D66+D67+D68</f>
        <v>133.69999999999999</v>
      </c>
      <c r="G66" t="s">
        <v>598</v>
      </c>
    </row>
    <row r="67" spans="1:7" x14ac:dyDescent="0.25">
      <c r="A67" s="2">
        <v>86</v>
      </c>
      <c r="B67" s="111" t="s">
        <v>284</v>
      </c>
      <c r="C67" s="111" t="s">
        <v>285</v>
      </c>
      <c r="D67" s="2">
        <v>61</v>
      </c>
      <c r="E67" s="2"/>
      <c r="F67" s="167"/>
    </row>
    <row r="68" spans="1:7" x14ac:dyDescent="0.25">
      <c r="A68" s="2">
        <v>85</v>
      </c>
      <c r="B68" s="111" t="s">
        <v>286</v>
      </c>
      <c r="C68" s="111" t="s">
        <v>287</v>
      </c>
      <c r="D68" s="2">
        <v>38.700000000000003</v>
      </c>
      <c r="E68" s="2"/>
      <c r="F68" s="167"/>
    </row>
    <row r="69" spans="1:7" x14ac:dyDescent="0.25">
      <c r="A69" s="2">
        <v>87</v>
      </c>
      <c r="B69" s="111" t="s">
        <v>569</v>
      </c>
      <c r="C69" s="111" t="s">
        <v>570</v>
      </c>
      <c r="D69" s="2" t="s">
        <v>590</v>
      </c>
      <c r="E69" s="2"/>
      <c r="F69" s="168"/>
    </row>
    <row r="71" spans="1:7" x14ac:dyDescent="0.25">
      <c r="A71" s="165" t="s">
        <v>266</v>
      </c>
      <c r="B71" s="165"/>
      <c r="C71" s="165"/>
      <c r="D71" s="165"/>
      <c r="E71" s="165"/>
      <c r="F71" s="165"/>
    </row>
    <row r="72" spans="1:7" x14ac:dyDescent="0.25">
      <c r="A72" s="3" t="s">
        <v>386</v>
      </c>
      <c r="B72" s="110" t="s">
        <v>1</v>
      </c>
      <c r="C72" s="110" t="s">
        <v>2</v>
      </c>
      <c r="D72" s="3" t="s">
        <v>8</v>
      </c>
      <c r="E72" s="3" t="s">
        <v>10</v>
      </c>
      <c r="F72" s="3" t="s">
        <v>11</v>
      </c>
    </row>
    <row r="73" spans="1:7" x14ac:dyDescent="0.25">
      <c r="A73" s="2">
        <v>80</v>
      </c>
      <c r="B73" s="111" t="s">
        <v>258</v>
      </c>
      <c r="C73" s="111" t="s">
        <v>259</v>
      </c>
      <c r="D73" s="2">
        <v>43.7</v>
      </c>
      <c r="E73" s="2">
        <v>43.7</v>
      </c>
      <c r="F73" s="166">
        <f>E73+E74+E75+E76</f>
        <v>126.1</v>
      </c>
      <c r="G73" t="s">
        <v>595</v>
      </c>
    </row>
    <row r="74" spans="1:7" x14ac:dyDescent="0.25">
      <c r="A74" s="27">
        <v>82</v>
      </c>
      <c r="B74" s="105" t="s">
        <v>260</v>
      </c>
      <c r="C74" s="105" t="s">
        <v>261</v>
      </c>
      <c r="D74" s="27">
        <v>42.5</v>
      </c>
      <c r="E74" s="27">
        <v>42.5</v>
      </c>
      <c r="F74" s="167"/>
    </row>
    <row r="75" spans="1:7" x14ac:dyDescent="0.25">
      <c r="A75" s="2">
        <v>81</v>
      </c>
      <c r="B75" s="111" t="s">
        <v>262</v>
      </c>
      <c r="C75" s="111" t="s">
        <v>263</v>
      </c>
      <c r="D75" s="2">
        <v>73.2</v>
      </c>
      <c r="E75" s="2"/>
      <c r="F75" s="167"/>
    </row>
    <row r="76" spans="1:7" x14ac:dyDescent="0.25">
      <c r="A76" s="2">
        <v>83</v>
      </c>
      <c r="B76" s="111" t="s">
        <v>264</v>
      </c>
      <c r="C76" s="111" t="s">
        <v>265</v>
      </c>
      <c r="D76" s="2">
        <v>39.9</v>
      </c>
      <c r="E76" s="2">
        <v>39.9</v>
      </c>
      <c r="F76" s="168"/>
    </row>
  </sheetData>
  <mergeCells count="22">
    <mergeCell ref="F45:F48"/>
    <mergeCell ref="A22:F22"/>
    <mergeCell ref="F24:F27"/>
    <mergeCell ref="A1:F1"/>
    <mergeCell ref="F3:F6"/>
    <mergeCell ref="A8:F8"/>
    <mergeCell ref="F10:F13"/>
    <mergeCell ref="A15:F15"/>
    <mergeCell ref="F17:F20"/>
    <mergeCell ref="A29:F29"/>
    <mergeCell ref="F31:F34"/>
    <mergeCell ref="A36:F36"/>
    <mergeCell ref="F38:F41"/>
    <mergeCell ref="A43:F43"/>
    <mergeCell ref="A71:F71"/>
    <mergeCell ref="F73:F76"/>
    <mergeCell ref="A50:F50"/>
    <mergeCell ref="F52:F55"/>
    <mergeCell ref="A57:F57"/>
    <mergeCell ref="F59:F62"/>
    <mergeCell ref="A64:F64"/>
    <mergeCell ref="F66:F69"/>
  </mergeCells>
  <pageMargins left="0.25" right="0.25" top="0.75" bottom="0.75" header="0.3" footer="0.3"/>
  <pageSetup paperSize="9" orientation="portrait" horizontalDpi="1200" verticalDpi="1200" r:id="rId1"/>
  <rowBreaks count="1" manualBreakCount="1">
    <brk id="4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V47"/>
  <sheetViews>
    <sheetView topLeftCell="D1" zoomScale="110" zoomScaleNormal="110" workbookViewId="0">
      <pane ySplit="975" topLeftCell="A28" activePane="bottomLeft"/>
      <selection pane="bottomLeft" activeCell="V45" sqref="V45"/>
    </sheetView>
  </sheetViews>
  <sheetFormatPr defaultColWidth="8.85546875" defaultRowHeight="15" x14ac:dyDescent="0.25"/>
  <cols>
    <col min="1" max="1" width="8.85546875" style="6"/>
    <col min="2" max="2" width="15.28515625" style="116" bestFit="1" customWidth="1"/>
    <col min="3" max="3" width="20.7109375" style="116" bestFit="1" customWidth="1"/>
    <col min="4" max="4" width="16.5703125" style="28" bestFit="1" customWidth="1"/>
    <col min="5" max="6" width="5.7109375" style="142" customWidth="1"/>
    <col min="7" max="21" width="5.7109375" style="6" customWidth="1"/>
    <col min="22" max="16384" width="8.85546875" style="6"/>
  </cols>
  <sheetData>
    <row r="1" spans="1:22" s="22" customFormat="1" x14ac:dyDescent="0.25">
      <c r="B1" s="114"/>
      <c r="C1" s="114"/>
      <c r="D1" s="20"/>
      <c r="E1" s="139" t="s">
        <v>94</v>
      </c>
      <c r="F1" s="139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</row>
    <row r="2" spans="1:22" x14ac:dyDescent="0.25">
      <c r="A2" s="24" t="s">
        <v>0</v>
      </c>
      <c r="B2" s="115" t="s">
        <v>1</v>
      </c>
      <c r="C2" s="115" t="s">
        <v>2</v>
      </c>
      <c r="D2" s="24" t="s">
        <v>3</v>
      </c>
      <c r="E2" s="140">
        <v>1</v>
      </c>
      <c r="F2" s="140">
        <v>2</v>
      </c>
      <c r="G2" s="25">
        <v>3</v>
      </c>
      <c r="H2" s="25">
        <v>4</v>
      </c>
      <c r="I2" s="25">
        <v>5</v>
      </c>
      <c r="J2" s="25">
        <v>6</v>
      </c>
      <c r="K2" s="25">
        <v>7</v>
      </c>
      <c r="L2" s="25">
        <v>8</v>
      </c>
      <c r="M2" s="25">
        <v>9</v>
      </c>
      <c r="N2" s="25">
        <v>10</v>
      </c>
      <c r="O2" s="25">
        <v>11</v>
      </c>
      <c r="P2" s="25">
        <v>12</v>
      </c>
      <c r="Q2" s="25">
        <v>13</v>
      </c>
      <c r="R2" s="25">
        <v>14</v>
      </c>
      <c r="S2" s="25">
        <v>15</v>
      </c>
      <c r="T2" s="25">
        <v>16</v>
      </c>
      <c r="U2" s="25">
        <v>17</v>
      </c>
      <c r="V2" s="25" t="s">
        <v>95</v>
      </c>
    </row>
    <row r="3" spans="1:22" customFormat="1" x14ac:dyDescent="0.25">
      <c r="A3" s="2">
        <v>42</v>
      </c>
      <c r="B3" s="105" t="s">
        <v>115</v>
      </c>
      <c r="C3" s="105" t="s">
        <v>116</v>
      </c>
      <c r="D3" s="2" t="s">
        <v>294</v>
      </c>
      <c r="E3" s="141">
        <v>0</v>
      </c>
      <c r="F3" s="141">
        <v>0</v>
      </c>
      <c r="G3" s="27">
        <v>0</v>
      </c>
      <c r="H3" s="27">
        <v>0</v>
      </c>
      <c r="I3" s="27">
        <v>0</v>
      </c>
      <c r="J3" s="27">
        <v>0</v>
      </c>
      <c r="K3" s="27">
        <v>0</v>
      </c>
      <c r="L3" s="27">
        <v>20</v>
      </c>
      <c r="M3" s="27">
        <v>0</v>
      </c>
      <c r="N3" s="27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143">
        <f>SUM(E3:U3)</f>
        <v>20</v>
      </c>
    </row>
    <row r="4" spans="1:22" customFormat="1" x14ac:dyDescent="0.25">
      <c r="A4" s="2">
        <v>43</v>
      </c>
      <c r="B4" s="105" t="s">
        <v>119</v>
      </c>
      <c r="C4" s="117" t="s">
        <v>120</v>
      </c>
      <c r="D4" s="2" t="s">
        <v>294</v>
      </c>
      <c r="E4" s="141">
        <v>0</v>
      </c>
      <c r="F4" s="141">
        <v>0</v>
      </c>
      <c r="G4" s="27">
        <v>60</v>
      </c>
      <c r="H4" s="27">
        <v>20</v>
      </c>
      <c r="I4" s="27" t="s">
        <v>590</v>
      </c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43" t="s">
        <v>590</v>
      </c>
    </row>
    <row r="5" spans="1:22" customFormat="1" x14ac:dyDescent="0.25">
      <c r="A5" s="2">
        <v>44</v>
      </c>
      <c r="B5" s="105" t="s">
        <v>117</v>
      </c>
      <c r="C5" s="105" t="s">
        <v>118</v>
      </c>
      <c r="D5" s="2" t="s">
        <v>294</v>
      </c>
      <c r="E5" s="141">
        <v>0</v>
      </c>
      <c r="F5" s="141">
        <v>0</v>
      </c>
      <c r="G5" s="27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7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143">
        <f t="shared" ref="V5:V47" si="0">SUM(E5:U5)</f>
        <v>0</v>
      </c>
    </row>
    <row r="6" spans="1:22" customFormat="1" x14ac:dyDescent="0.25">
      <c r="A6" s="2">
        <v>46</v>
      </c>
      <c r="B6" s="98" t="s">
        <v>129</v>
      </c>
      <c r="C6" s="98" t="s">
        <v>130</v>
      </c>
      <c r="D6" s="2" t="s">
        <v>314</v>
      </c>
      <c r="E6" s="141">
        <v>0</v>
      </c>
      <c r="F6" s="141">
        <v>0</v>
      </c>
      <c r="G6" s="27">
        <v>0</v>
      </c>
      <c r="H6" s="27">
        <v>0</v>
      </c>
      <c r="I6" s="27">
        <v>0</v>
      </c>
      <c r="J6" s="27"/>
      <c r="K6" s="27">
        <v>0</v>
      </c>
      <c r="L6" s="27">
        <v>0</v>
      </c>
      <c r="M6" s="27">
        <v>0</v>
      </c>
      <c r="N6" s="27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143">
        <f t="shared" si="0"/>
        <v>0</v>
      </c>
    </row>
    <row r="7" spans="1:22" customFormat="1" x14ac:dyDescent="0.25">
      <c r="A7" s="2">
        <v>47</v>
      </c>
      <c r="B7" s="105" t="s">
        <v>134</v>
      </c>
      <c r="C7" s="105" t="s">
        <v>135</v>
      </c>
      <c r="D7" s="2" t="s">
        <v>314</v>
      </c>
      <c r="E7" s="141">
        <v>0</v>
      </c>
      <c r="F7" s="141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20</v>
      </c>
      <c r="N7" s="27">
        <v>20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143">
        <f t="shared" si="0"/>
        <v>40</v>
      </c>
    </row>
    <row r="8" spans="1:22" customFormat="1" x14ac:dyDescent="0.25">
      <c r="A8" s="2">
        <v>48</v>
      </c>
      <c r="B8" s="105" t="s">
        <v>132</v>
      </c>
      <c r="C8" s="105" t="s">
        <v>133</v>
      </c>
      <c r="D8" s="2" t="s">
        <v>314</v>
      </c>
      <c r="E8" s="141">
        <v>0</v>
      </c>
      <c r="F8" s="141">
        <v>0</v>
      </c>
      <c r="G8" s="27">
        <v>20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20</v>
      </c>
      <c r="N8" s="27">
        <v>0</v>
      </c>
      <c r="O8" s="2">
        <v>20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143">
        <f t="shared" si="0"/>
        <v>60</v>
      </c>
    </row>
    <row r="9" spans="1:22" customFormat="1" x14ac:dyDescent="0.25">
      <c r="A9" s="2">
        <v>49</v>
      </c>
      <c r="B9" s="105" t="s">
        <v>136</v>
      </c>
      <c r="C9" s="105" t="s">
        <v>137</v>
      </c>
      <c r="D9" s="2" t="s">
        <v>314</v>
      </c>
      <c r="E9" s="141">
        <v>0</v>
      </c>
      <c r="F9" s="141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143">
        <f t="shared" si="0"/>
        <v>0</v>
      </c>
    </row>
    <row r="10" spans="1:22" customFormat="1" x14ac:dyDescent="0.25">
      <c r="A10" s="2">
        <v>50</v>
      </c>
      <c r="B10" s="99" t="s">
        <v>550</v>
      </c>
      <c r="C10" s="99" t="s">
        <v>551</v>
      </c>
      <c r="D10" s="2" t="s">
        <v>312</v>
      </c>
      <c r="E10" s="141">
        <v>0</v>
      </c>
      <c r="F10" s="141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143">
        <f t="shared" si="0"/>
        <v>0</v>
      </c>
    </row>
    <row r="11" spans="1:22" customFormat="1" x14ac:dyDescent="0.25">
      <c r="A11" s="2">
        <v>51</v>
      </c>
      <c r="B11" s="105" t="s">
        <v>334</v>
      </c>
      <c r="C11" s="105" t="s">
        <v>335</v>
      </c>
      <c r="D11" s="2" t="s">
        <v>365</v>
      </c>
      <c r="E11" s="141"/>
      <c r="F11" s="141"/>
      <c r="G11" s="27"/>
      <c r="H11" s="27"/>
      <c r="I11" s="27"/>
      <c r="J11" s="27"/>
      <c r="K11" s="27"/>
      <c r="L11" s="27"/>
      <c r="M11" s="27"/>
      <c r="N11" s="27"/>
      <c r="O11" s="2"/>
      <c r="P11" s="2"/>
      <c r="Q11" s="2"/>
      <c r="R11" s="2"/>
      <c r="S11" s="2"/>
      <c r="T11" s="2"/>
      <c r="U11" s="2"/>
      <c r="V11" s="143"/>
    </row>
    <row r="12" spans="1:22" customFormat="1" x14ac:dyDescent="0.25">
      <c r="A12" s="2">
        <v>52</v>
      </c>
      <c r="B12" s="111" t="s">
        <v>552</v>
      </c>
      <c r="C12" s="111" t="s">
        <v>553</v>
      </c>
      <c r="D12" s="2" t="s">
        <v>312</v>
      </c>
      <c r="E12" s="141">
        <v>0</v>
      </c>
      <c r="F12" s="141">
        <v>0</v>
      </c>
      <c r="G12" s="27">
        <v>0</v>
      </c>
      <c r="H12" s="27" t="s">
        <v>611</v>
      </c>
      <c r="I12" s="27"/>
      <c r="J12" s="27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43" t="s">
        <v>590</v>
      </c>
    </row>
    <row r="13" spans="1:22" customFormat="1" x14ac:dyDescent="0.25">
      <c r="A13" s="2">
        <v>53</v>
      </c>
      <c r="B13" s="99" t="s">
        <v>554</v>
      </c>
      <c r="C13" s="99" t="s">
        <v>555</v>
      </c>
      <c r="D13" s="2" t="s">
        <v>312</v>
      </c>
      <c r="E13" s="141">
        <v>0</v>
      </c>
      <c r="F13" s="141">
        <v>0</v>
      </c>
      <c r="G13" s="27">
        <v>20</v>
      </c>
      <c r="H13" s="27">
        <v>0</v>
      </c>
      <c r="I13" s="27">
        <v>0</v>
      </c>
      <c r="J13" s="27">
        <v>0</v>
      </c>
      <c r="K13" s="27">
        <v>0</v>
      </c>
      <c r="L13" s="27">
        <v>0</v>
      </c>
      <c r="M13" s="27">
        <v>0</v>
      </c>
      <c r="N13" s="27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143">
        <f t="shared" si="0"/>
        <v>20</v>
      </c>
    </row>
    <row r="14" spans="1:22" customFormat="1" x14ac:dyDescent="0.25">
      <c r="A14" s="2">
        <v>54</v>
      </c>
      <c r="B14" s="105" t="s">
        <v>153</v>
      </c>
      <c r="C14" s="105" t="s">
        <v>154</v>
      </c>
      <c r="D14" s="2" t="s">
        <v>364</v>
      </c>
      <c r="E14" s="141">
        <v>0</v>
      </c>
      <c r="F14" s="141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143">
        <f t="shared" si="0"/>
        <v>0</v>
      </c>
    </row>
    <row r="15" spans="1:22" customFormat="1" x14ac:dyDescent="0.25">
      <c r="A15" s="2">
        <v>56</v>
      </c>
      <c r="B15" s="105" t="s">
        <v>155</v>
      </c>
      <c r="C15" s="105" t="s">
        <v>156</v>
      </c>
      <c r="D15" s="2" t="s">
        <v>364</v>
      </c>
      <c r="E15" s="141">
        <v>0</v>
      </c>
      <c r="F15" s="141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">
        <v>20</v>
      </c>
      <c r="P15" s="2">
        <v>0</v>
      </c>
      <c r="Q15" s="2">
        <v>0</v>
      </c>
      <c r="R15" s="2">
        <v>20</v>
      </c>
      <c r="S15" s="2">
        <v>0</v>
      </c>
      <c r="T15" s="2">
        <v>0</v>
      </c>
      <c r="U15" s="2">
        <v>0</v>
      </c>
      <c r="V15" s="143">
        <f t="shared" si="0"/>
        <v>40</v>
      </c>
    </row>
    <row r="16" spans="1:22" customFormat="1" x14ac:dyDescent="0.25">
      <c r="A16" s="2">
        <v>57</v>
      </c>
      <c r="B16" s="105" t="s">
        <v>157</v>
      </c>
      <c r="C16" s="107" t="s">
        <v>158</v>
      </c>
      <c r="D16" s="2" t="s">
        <v>364</v>
      </c>
      <c r="E16" s="141"/>
      <c r="F16" s="141"/>
      <c r="G16" s="27"/>
      <c r="H16" s="27"/>
      <c r="I16" s="27"/>
      <c r="J16" s="27"/>
      <c r="K16" s="27"/>
      <c r="L16" s="27"/>
      <c r="M16" s="27"/>
      <c r="N16" s="27"/>
      <c r="O16" s="2"/>
      <c r="P16" s="2"/>
      <c r="Q16" s="2"/>
      <c r="R16" s="2"/>
      <c r="S16" s="2"/>
      <c r="T16" s="2"/>
      <c r="U16" s="2"/>
      <c r="V16" s="143"/>
    </row>
    <row r="17" spans="1:22" customFormat="1" x14ac:dyDescent="0.25">
      <c r="A17" s="2">
        <v>59</v>
      </c>
      <c r="B17" s="105" t="s">
        <v>159</v>
      </c>
      <c r="C17" s="105" t="s">
        <v>160</v>
      </c>
      <c r="D17" s="2" t="s">
        <v>364</v>
      </c>
      <c r="E17" s="141">
        <v>0</v>
      </c>
      <c r="F17" s="141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143">
        <f t="shared" si="0"/>
        <v>0</v>
      </c>
    </row>
    <row r="18" spans="1:22" x14ac:dyDescent="0.25">
      <c r="A18" s="27">
        <v>60</v>
      </c>
      <c r="B18" s="105" t="s">
        <v>161</v>
      </c>
      <c r="C18" s="105" t="s">
        <v>162</v>
      </c>
      <c r="D18" s="27" t="s">
        <v>320</v>
      </c>
      <c r="E18" s="141">
        <v>0</v>
      </c>
      <c r="F18" s="141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141">
        <f t="shared" si="0"/>
        <v>0</v>
      </c>
    </row>
    <row r="19" spans="1:22" customFormat="1" x14ac:dyDescent="0.25">
      <c r="A19" s="2">
        <v>61</v>
      </c>
      <c r="B19" s="105" t="s">
        <v>165</v>
      </c>
      <c r="C19" s="105" t="s">
        <v>166</v>
      </c>
      <c r="D19" s="2" t="s">
        <v>320</v>
      </c>
      <c r="E19" s="141">
        <v>0</v>
      </c>
      <c r="F19" s="141">
        <v>0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7">
        <v>20</v>
      </c>
      <c r="M19" s="27">
        <v>0</v>
      </c>
      <c r="N19" s="27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143">
        <f t="shared" si="0"/>
        <v>20</v>
      </c>
    </row>
    <row r="20" spans="1:22" customFormat="1" x14ac:dyDescent="0.25">
      <c r="A20" s="2">
        <v>62</v>
      </c>
      <c r="B20" s="105" t="s">
        <v>163</v>
      </c>
      <c r="C20" s="105" t="s">
        <v>164</v>
      </c>
      <c r="D20" s="2" t="s">
        <v>320</v>
      </c>
      <c r="E20" s="141">
        <v>0</v>
      </c>
      <c r="F20" s="141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20</v>
      </c>
      <c r="M20" s="27">
        <v>0</v>
      </c>
      <c r="N20" s="27">
        <v>0</v>
      </c>
      <c r="O20" s="2">
        <v>0</v>
      </c>
      <c r="P20" s="2">
        <v>0</v>
      </c>
      <c r="Q20" s="2">
        <v>0</v>
      </c>
      <c r="R20" s="2">
        <v>0</v>
      </c>
      <c r="S20" s="2">
        <v>20</v>
      </c>
      <c r="T20" s="2">
        <v>0</v>
      </c>
      <c r="U20" s="2">
        <v>0</v>
      </c>
      <c r="V20" s="143">
        <f t="shared" si="0"/>
        <v>40</v>
      </c>
    </row>
    <row r="21" spans="1:22" customFormat="1" x14ac:dyDescent="0.25">
      <c r="A21" s="2">
        <v>63</v>
      </c>
      <c r="B21" s="105" t="s">
        <v>167</v>
      </c>
      <c r="C21" s="105" t="s">
        <v>168</v>
      </c>
      <c r="D21" s="2" t="s">
        <v>320</v>
      </c>
      <c r="E21" s="141">
        <v>0</v>
      </c>
      <c r="F21" s="141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143">
        <f t="shared" si="0"/>
        <v>0</v>
      </c>
    </row>
    <row r="22" spans="1:22" customFormat="1" x14ac:dyDescent="0.25">
      <c r="A22" s="2">
        <v>64</v>
      </c>
      <c r="B22" s="105" t="s">
        <v>169</v>
      </c>
      <c r="C22" s="105" t="s">
        <v>170</v>
      </c>
      <c r="D22" s="2" t="s">
        <v>321</v>
      </c>
      <c r="E22" s="141">
        <v>0</v>
      </c>
      <c r="F22" s="141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143">
        <f t="shared" si="0"/>
        <v>0</v>
      </c>
    </row>
    <row r="23" spans="1:22" customFormat="1" x14ac:dyDescent="0.25">
      <c r="A23" s="2">
        <v>65</v>
      </c>
      <c r="B23" s="105" t="s">
        <v>485</v>
      </c>
      <c r="C23" s="105" t="s">
        <v>173</v>
      </c>
      <c r="D23" s="2" t="s">
        <v>321</v>
      </c>
      <c r="E23" s="141">
        <v>0</v>
      </c>
      <c r="F23" s="141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143">
        <f t="shared" si="0"/>
        <v>0</v>
      </c>
    </row>
    <row r="24" spans="1:22" customFormat="1" x14ac:dyDescent="0.25">
      <c r="A24" s="2">
        <v>66</v>
      </c>
      <c r="B24" s="105" t="s">
        <v>171</v>
      </c>
      <c r="C24" s="105" t="s">
        <v>172</v>
      </c>
      <c r="D24" s="2" t="s">
        <v>321</v>
      </c>
      <c r="E24" s="141">
        <v>0</v>
      </c>
      <c r="F24" s="141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143">
        <f t="shared" si="0"/>
        <v>0</v>
      </c>
    </row>
    <row r="25" spans="1:22" customFormat="1" x14ac:dyDescent="0.25">
      <c r="A25" s="2">
        <v>67</v>
      </c>
      <c r="B25" s="105" t="s">
        <v>174</v>
      </c>
      <c r="C25" s="105" t="s">
        <v>175</v>
      </c>
      <c r="D25" s="2" t="s">
        <v>321</v>
      </c>
      <c r="E25" s="141">
        <v>0</v>
      </c>
      <c r="F25" s="141">
        <v>0</v>
      </c>
      <c r="G25" s="27">
        <v>20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20</v>
      </c>
      <c r="O25" s="2">
        <v>0</v>
      </c>
      <c r="P25" s="2">
        <v>0</v>
      </c>
      <c r="Q25" s="2">
        <v>0</v>
      </c>
      <c r="R25" s="2">
        <v>20</v>
      </c>
      <c r="S25" s="2">
        <v>0</v>
      </c>
      <c r="T25" s="2">
        <v>0</v>
      </c>
      <c r="U25" s="2">
        <v>0</v>
      </c>
      <c r="V25" s="143">
        <f t="shared" si="0"/>
        <v>60</v>
      </c>
    </row>
    <row r="26" spans="1:22" customFormat="1" x14ac:dyDescent="0.25">
      <c r="A26" s="2">
        <v>68</v>
      </c>
      <c r="B26" s="105" t="s">
        <v>189</v>
      </c>
      <c r="C26" s="105" t="s">
        <v>190</v>
      </c>
      <c r="D26" s="2" t="s">
        <v>315</v>
      </c>
      <c r="E26" s="141">
        <v>0</v>
      </c>
      <c r="F26" s="141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143">
        <f t="shared" si="0"/>
        <v>0</v>
      </c>
    </row>
    <row r="27" spans="1:22" customFormat="1" x14ac:dyDescent="0.25">
      <c r="A27" s="2">
        <v>69</v>
      </c>
      <c r="B27" s="105" t="s">
        <v>195</v>
      </c>
      <c r="C27" s="105" t="s">
        <v>196</v>
      </c>
      <c r="D27" s="2" t="s">
        <v>315</v>
      </c>
      <c r="E27" s="141">
        <v>0</v>
      </c>
      <c r="F27" s="141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143">
        <f t="shared" si="0"/>
        <v>0</v>
      </c>
    </row>
    <row r="28" spans="1:22" customFormat="1" x14ac:dyDescent="0.25">
      <c r="A28" s="2">
        <v>70</v>
      </c>
      <c r="B28" s="105" t="s">
        <v>191</v>
      </c>
      <c r="C28" s="105" t="s">
        <v>192</v>
      </c>
      <c r="D28" s="2" t="s">
        <v>315</v>
      </c>
      <c r="E28" s="141">
        <v>0</v>
      </c>
      <c r="F28" s="141">
        <v>0</v>
      </c>
      <c r="G28" s="27">
        <v>0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143">
        <f t="shared" si="0"/>
        <v>0</v>
      </c>
    </row>
    <row r="29" spans="1:22" customFormat="1" x14ac:dyDescent="0.25">
      <c r="A29" s="2">
        <v>71</v>
      </c>
      <c r="B29" s="105" t="s">
        <v>193</v>
      </c>
      <c r="C29" s="105" t="s">
        <v>194</v>
      </c>
      <c r="D29" s="2" t="s">
        <v>315</v>
      </c>
      <c r="E29" s="141">
        <v>0</v>
      </c>
      <c r="F29" s="141">
        <v>0</v>
      </c>
      <c r="G29" s="27">
        <v>0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143">
        <f t="shared" si="0"/>
        <v>0</v>
      </c>
    </row>
    <row r="30" spans="1:22" customFormat="1" x14ac:dyDescent="0.25">
      <c r="A30" s="2">
        <v>72</v>
      </c>
      <c r="B30" s="111" t="s">
        <v>235</v>
      </c>
      <c r="C30" s="111" t="s">
        <v>236</v>
      </c>
      <c r="D30" s="2" t="s">
        <v>322</v>
      </c>
      <c r="E30" s="141">
        <v>0</v>
      </c>
      <c r="F30" s="141">
        <v>0</v>
      </c>
      <c r="G30" s="27">
        <v>0</v>
      </c>
      <c r="H30" s="27">
        <v>0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143">
        <f t="shared" si="0"/>
        <v>0</v>
      </c>
    </row>
    <row r="31" spans="1:22" customFormat="1" x14ac:dyDescent="0.25">
      <c r="A31" s="2">
        <v>73</v>
      </c>
      <c r="B31" s="111" t="s">
        <v>239</v>
      </c>
      <c r="C31" s="111" t="s">
        <v>240</v>
      </c>
      <c r="D31" s="2" t="s">
        <v>322</v>
      </c>
      <c r="E31" s="141">
        <v>0</v>
      </c>
      <c r="F31" s="141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143">
        <f t="shared" si="0"/>
        <v>0</v>
      </c>
    </row>
    <row r="32" spans="1:22" customFormat="1" x14ac:dyDescent="0.25">
      <c r="A32" s="2">
        <v>74</v>
      </c>
      <c r="B32" s="111" t="s">
        <v>241</v>
      </c>
      <c r="C32" s="111" t="s">
        <v>242</v>
      </c>
      <c r="D32" s="2" t="s">
        <v>322</v>
      </c>
      <c r="E32" s="141">
        <v>0</v>
      </c>
      <c r="F32" s="141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143">
        <f t="shared" si="0"/>
        <v>0</v>
      </c>
    </row>
    <row r="33" spans="1:22" customFormat="1" x14ac:dyDescent="0.25">
      <c r="A33" s="2">
        <v>75</v>
      </c>
      <c r="B33" s="111" t="s">
        <v>237</v>
      </c>
      <c r="C33" s="111" t="s">
        <v>238</v>
      </c>
      <c r="D33" s="2" t="s">
        <v>322</v>
      </c>
      <c r="E33" s="141">
        <v>0</v>
      </c>
      <c r="F33" s="141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143">
        <f t="shared" si="0"/>
        <v>0</v>
      </c>
    </row>
    <row r="34" spans="1:22" customFormat="1" x14ac:dyDescent="0.25">
      <c r="A34" s="2">
        <v>76</v>
      </c>
      <c r="B34" s="111" t="s">
        <v>243</v>
      </c>
      <c r="C34" s="111" t="s">
        <v>244</v>
      </c>
      <c r="D34" s="2" t="s">
        <v>323</v>
      </c>
      <c r="E34" s="141">
        <v>0</v>
      </c>
      <c r="F34" s="141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143">
        <f t="shared" si="0"/>
        <v>0</v>
      </c>
    </row>
    <row r="35" spans="1:22" customFormat="1" x14ac:dyDescent="0.25">
      <c r="A35" s="2">
        <v>77</v>
      </c>
      <c r="B35" s="111" t="s">
        <v>247</v>
      </c>
      <c r="C35" s="111" t="s">
        <v>248</v>
      </c>
      <c r="D35" s="2" t="s">
        <v>323</v>
      </c>
      <c r="E35" s="141">
        <v>0</v>
      </c>
      <c r="F35" s="141">
        <v>0</v>
      </c>
      <c r="G35" s="27">
        <v>0</v>
      </c>
      <c r="H35" s="27">
        <v>0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143">
        <f t="shared" si="0"/>
        <v>0</v>
      </c>
    </row>
    <row r="36" spans="1:22" customFormat="1" x14ac:dyDescent="0.25">
      <c r="A36" s="2">
        <v>78</v>
      </c>
      <c r="B36" s="111" t="s">
        <v>245</v>
      </c>
      <c r="C36" s="111" t="s">
        <v>246</v>
      </c>
      <c r="D36" s="2" t="s">
        <v>323</v>
      </c>
      <c r="E36" s="141"/>
      <c r="F36" s="141"/>
      <c r="G36" s="27"/>
      <c r="H36" s="27"/>
      <c r="I36" s="27"/>
      <c r="J36" s="27"/>
      <c r="K36" s="27"/>
      <c r="L36" s="27"/>
      <c r="M36" s="27"/>
      <c r="N36" s="27"/>
      <c r="O36" s="2"/>
      <c r="P36" s="2"/>
      <c r="Q36" s="2"/>
      <c r="R36" s="2"/>
      <c r="S36" s="2"/>
      <c r="T36" s="2"/>
      <c r="U36" s="2"/>
      <c r="V36" s="143"/>
    </row>
    <row r="37" spans="1:22" customFormat="1" x14ac:dyDescent="0.25">
      <c r="A37" s="2">
        <v>79</v>
      </c>
      <c r="B37" s="111" t="s">
        <v>226</v>
      </c>
      <c r="C37" s="111" t="s">
        <v>249</v>
      </c>
      <c r="D37" s="2" t="s">
        <v>323</v>
      </c>
      <c r="E37" s="141">
        <v>0</v>
      </c>
      <c r="F37" s="141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20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143">
        <f t="shared" si="0"/>
        <v>20</v>
      </c>
    </row>
    <row r="38" spans="1:22" customFormat="1" x14ac:dyDescent="0.25">
      <c r="A38" s="2">
        <v>80</v>
      </c>
      <c r="B38" s="111" t="s">
        <v>258</v>
      </c>
      <c r="C38" s="111" t="s">
        <v>259</v>
      </c>
      <c r="D38" s="2" t="s">
        <v>325</v>
      </c>
      <c r="E38" s="141">
        <v>0</v>
      </c>
      <c r="F38" s="141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143">
        <f t="shared" si="0"/>
        <v>0</v>
      </c>
    </row>
    <row r="39" spans="1:22" customFormat="1" x14ac:dyDescent="0.25">
      <c r="A39" s="2">
        <v>81</v>
      </c>
      <c r="B39" s="111" t="s">
        <v>262</v>
      </c>
      <c r="C39" s="111" t="s">
        <v>263</v>
      </c>
      <c r="D39" s="2" t="s">
        <v>325</v>
      </c>
      <c r="E39" s="141">
        <v>0</v>
      </c>
      <c r="F39" s="141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">
        <v>0</v>
      </c>
      <c r="P39" s="2">
        <v>0</v>
      </c>
      <c r="Q39" s="2">
        <v>0</v>
      </c>
      <c r="R39" s="2">
        <v>20</v>
      </c>
      <c r="S39" s="2">
        <v>0</v>
      </c>
      <c r="T39" s="2">
        <v>0</v>
      </c>
      <c r="U39" s="2">
        <v>0</v>
      </c>
      <c r="V39" s="143">
        <f t="shared" si="0"/>
        <v>20</v>
      </c>
    </row>
    <row r="40" spans="1:22" customFormat="1" x14ac:dyDescent="0.25">
      <c r="A40" s="2">
        <v>82</v>
      </c>
      <c r="B40" s="111" t="s">
        <v>260</v>
      </c>
      <c r="C40" s="111" t="s">
        <v>261</v>
      </c>
      <c r="D40" s="2" t="s">
        <v>325</v>
      </c>
      <c r="E40" s="141">
        <v>0</v>
      </c>
      <c r="F40" s="141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143">
        <f t="shared" si="0"/>
        <v>0</v>
      </c>
    </row>
    <row r="41" spans="1:22" customFormat="1" x14ac:dyDescent="0.25">
      <c r="A41" s="2">
        <v>83</v>
      </c>
      <c r="B41" s="111" t="s">
        <v>264</v>
      </c>
      <c r="C41" s="111" t="s">
        <v>265</v>
      </c>
      <c r="D41" s="2" t="s">
        <v>325</v>
      </c>
      <c r="E41" s="141">
        <v>0</v>
      </c>
      <c r="F41" s="141">
        <v>0</v>
      </c>
      <c r="G41" s="27">
        <v>0</v>
      </c>
      <c r="H41" s="27">
        <v>0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143">
        <f t="shared" si="0"/>
        <v>0</v>
      </c>
    </row>
    <row r="42" spans="1:22" customFormat="1" x14ac:dyDescent="0.25">
      <c r="A42" s="2">
        <v>84</v>
      </c>
      <c r="B42" s="111" t="s">
        <v>282</v>
      </c>
      <c r="C42" s="111" t="s">
        <v>474</v>
      </c>
      <c r="D42" s="2" t="s">
        <v>324</v>
      </c>
      <c r="E42" s="141">
        <v>0</v>
      </c>
      <c r="F42" s="141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143">
        <f t="shared" si="0"/>
        <v>0</v>
      </c>
    </row>
    <row r="43" spans="1:22" customFormat="1" x14ac:dyDescent="0.25">
      <c r="A43" s="2">
        <v>85</v>
      </c>
      <c r="B43" s="111" t="s">
        <v>286</v>
      </c>
      <c r="C43" s="111" t="s">
        <v>287</v>
      </c>
      <c r="D43" s="2" t="s">
        <v>324</v>
      </c>
      <c r="E43" s="141">
        <v>0</v>
      </c>
      <c r="F43" s="141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27">
        <v>0</v>
      </c>
      <c r="M43" s="27">
        <v>0</v>
      </c>
      <c r="N43" s="27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143">
        <f t="shared" si="0"/>
        <v>0</v>
      </c>
    </row>
    <row r="44" spans="1:22" customFormat="1" x14ac:dyDescent="0.25">
      <c r="A44" s="2">
        <v>86</v>
      </c>
      <c r="B44" s="111" t="s">
        <v>284</v>
      </c>
      <c r="C44" s="111" t="s">
        <v>285</v>
      </c>
      <c r="D44" s="2" t="s">
        <v>324</v>
      </c>
      <c r="E44" s="141">
        <v>0</v>
      </c>
      <c r="F44" s="141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143">
        <f t="shared" si="0"/>
        <v>0</v>
      </c>
    </row>
    <row r="45" spans="1:22" customFormat="1" x14ac:dyDescent="0.25">
      <c r="A45" s="2">
        <v>87</v>
      </c>
      <c r="B45" s="98" t="s">
        <v>569</v>
      </c>
      <c r="C45" s="98" t="s">
        <v>570</v>
      </c>
      <c r="D45" s="2" t="s">
        <v>324</v>
      </c>
      <c r="E45" s="141">
        <v>0</v>
      </c>
      <c r="F45" s="141">
        <v>0</v>
      </c>
      <c r="G45" s="27">
        <v>0</v>
      </c>
      <c r="H45" s="27">
        <v>20</v>
      </c>
      <c r="I45" s="27" t="s">
        <v>590</v>
      </c>
      <c r="J45" s="27"/>
      <c r="K45" s="27"/>
      <c r="L45" s="27"/>
      <c r="M45" s="27"/>
      <c r="N45" s="27"/>
      <c r="O45" s="2"/>
      <c r="P45" s="2"/>
      <c r="Q45" s="2"/>
      <c r="R45" s="2"/>
      <c r="S45" s="2"/>
      <c r="T45" s="2"/>
      <c r="U45" s="2"/>
      <c r="V45" s="143"/>
    </row>
    <row r="46" spans="1:22" customFormat="1" x14ac:dyDescent="0.25">
      <c r="A46" s="2">
        <v>88</v>
      </c>
      <c r="B46" s="111" t="s">
        <v>336</v>
      </c>
      <c r="C46" s="111" t="s">
        <v>337</v>
      </c>
      <c r="D46" s="2" t="s">
        <v>366</v>
      </c>
      <c r="E46" s="141">
        <v>0</v>
      </c>
      <c r="F46" s="141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143">
        <f t="shared" si="0"/>
        <v>0</v>
      </c>
    </row>
    <row r="47" spans="1:22" customFormat="1" x14ac:dyDescent="0.25">
      <c r="A47" s="2">
        <v>89</v>
      </c>
      <c r="B47" s="111" t="s">
        <v>338</v>
      </c>
      <c r="C47" s="111" t="s">
        <v>339</v>
      </c>
      <c r="D47" s="2" t="s">
        <v>366</v>
      </c>
      <c r="E47" s="141">
        <v>0</v>
      </c>
      <c r="F47" s="141">
        <v>0</v>
      </c>
      <c r="G47" s="27">
        <v>0</v>
      </c>
      <c r="H47" s="27">
        <v>0</v>
      </c>
      <c r="I47" s="27">
        <v>0</v>
      </c>
      <c r="J47" s="27">
        <v>0</v>
      </c>
      <c r="K47" s="27">
        <v>0</v>
      </c>
      <c r="L47" s="27">
        <v>0</v>
      </c>
      <c r="M47" s="27">
        <v>0</v>
      </c>
      <c r="N47" s="27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143">
        <f t="shared" si="0"/>
        <v>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M24"/>
  <sheetViews>
    <sheetView topLeftCell="B1" zoomScale="110" zoomScaleNormal="110" workbookViewId="0">
      <selection activeCell="L23" sqref="L23"/>
    </sheetView>
  </sheetViews>
  <sheetFormatPr defaultColWidth="8.85546875" defaultRowHeight="15" x14ac:dyDescent="0.25"/>
  <cols>
    <col min="1" max="1" width="5.140625" style="31" customWidth="1"/>
    <col min="2" max="2" width="16" style="108" bestFit="1" customWidth="1"/>
    <col min="3" max="3" width="18.42578125" style="108" bestFit="1" customWidth="1"/>
    <col min="4" max="4" width="8.85546875" style="31"/>
    <col min="5" max="5" width="8.7109375" style="49" customWidth="1"/>
    <col min="6" max="13" width="8.7109375" style="31" customWidth="1"/>
    <col min="14" max="16384" width="8.85546875" style="31"/>
  </cols>
  <sheetData>
    <row r="1" spans="1:13" s="47" customFormat="1" ht="30" x14ac:dyDescent="0.25">
      <c r="A1" s="62" t="s">
        <v>386</v>
      </c>
      <c r="B1" s="119" t="s">
        <v>1</v>
      </c>
      <c r="C1" s="119" t="s">
        <v>2</v>
      </c>
      <c r="D1" s="63" t="s">
        <v>3</v>
      </c>
      <c r="E1" s="64" t="s">
        <v>4</v>
      </c>
      <c r="F1" s="63" t="s">
        <v>5</v>
      </c>
      <c r="G1" s="63" t="s">
        <v>12</v>
      </c>
      <c r="H1" s="63" t="s">
        <v>13</v>
      </c>
      <c r="I1" s="63" t="s">
        <v>6</v>
      </c>
      <c r="J1" s="63" t="s">
        <v>7</v>
      </c>
      <c r="K1" s="63" t="s">
        <v>14</v>
      </c>
      <c r="L1" s="63" t="s">
        <v>8</v>
      </c>
      <c r="M1" s="65" t="s">
        <v>9</v>
      </c>
    </row>
    <row r="2" spans="1:13" x14ac:dyDescent="0.25">
      <c r="A2" s="70" t="s">
        <v>380</v>
      </c>
      <c r="B2" s="129"/>
      <c r="C2" s="105"/>
      <c r="D2" s="27"/>
      <c r="E2" s="30"/>
      <c r="F2" s="27"/>
      <c r="G2" s="27"/>
      <c r="H2" s="27"/>
      <c r="I2" s="27"/>
      <c r="J2" s="27"/>
      <c r="K2" s="27"/>
      <c r="L2" s="27"/>
      <c r="M2" s="66"/>
    </row>
    <row r="3" spans="1:13" x14ac:dyDescent="0.25">
      <c r="A3" s="67">
        <v>6</v>
      </c>
      <c r="B3" s="105" t="s">
        <v>306</v>
      </c>
      <c r="C3" s="105" t="s">
        <v>307</v>
      </c>
      <c r="D3" s="27" t="s">
        <v>351</v>
      </c>
      <c r="E3" s="30">
        <v>31.6</v>
      </c>
      <c r="F3" s="27">
        <v>8</v>
      </c>
      <c r="G3" s="27">
        <v>10</v>
      </c>
      <c r="H3" s="27">
        <f t="shared" ref="H3:H4" si="0">F3+G3</f>
        <v>18</v>
      </c>
      <c r="I3" s="27">
        <f>'Jnr XC Record'!V3</f>
        <v>0</v>
      </c>
      <c r="J3" s="27">
        <v>0.8</v>
      </c>
      <c r="K3" s="27">
        <f t="shared" ref="K3:K5" si="1">I3+J3</f>
        <v>0.8</v>
      </c>
      <c r="L3" s="27">
        <f>E3+H3+K3</f>
        <v>50.4</v>
      </c>
      <c r="M3" s="66" t="s">
        <v>593</v>
      </c>
    </row>
    <row r="4" spans="1:13" x14ac:dyDescent="0.25">
      <c r="A4" s="67">
        <v>7</v>
      </c>
      <c r="B4" s="105" t="s">
        <v>308</v>
      </c>
      <c r="C4" s="105" t="s">
        <v>309</v>
      </c>
      <c r="D4" s="27" t="s">
        <v>351</v>
      </c>
      <c r="E4" s="30">
        <v>43.2</v>
      </c>
      <c r="F4" s="27">
        <v>4</v>
      </c>
      <c r="G4" s="27">
        <v>0</v>
      </c>
      <c r="H4" s="27">
        <f t="shared" si="0"/>
        <v>4</v>
      </c>
      <c r="I4" s="27">
        <f>'Jnr XC Record'!V4</f>
        <v>20</v>
      </c>
      <c r="J4" s="27">
        <v>5</v>
      </c>
      <c r="K4" s="27">
        <f t="shared" si="1"/>
        <v>25</v>
      </c>
      <c r="L4" s="27">
        <f>E4+H4+K4</f>
        <v>72.2</v>
      </c>
      <c r="M4" s="66" t="s">
        <v>594</v>
      </c>
    </row>
    <row r="5" spans="1:13" ht="15.75" thickBot="1" x14ac:dyDescent="0.3">
      <c r="A5" s="68">
        <v>8</v>
      </c>
      <c r="B5" s="113" t="s">
        <v>310</v>
      </c>
      <c r="C5" s="113" t="s">
        <v>311</v>
      </c>
      <c r="D5" s="54" t="s">
        <v>354</v>
      </c>
      <c r="E5" s="132">
        <v>24.2</v>
      </c>
      <c r="F5" s="54">
        <v>32</v>
      </c>
      <c r="G5" s="54" t="s">
        <v>584</v>
      </c>
      <c r="H5" s="54"/>
      <c r="I5" s="54"/>
      <c r="J5" s="54"/>
      <c r="K5" s="54">
        <f t="shared" si="1"/>
        <v>0</v>
      </c>
      <c r="L5" s="54"/>
      <c r="M5" s="69"/>
    </row>
    <row r="6" spans="1:13" ht="15.75" thickBot="1" x14ac:dyDescent="0.3"/>
    <row r="7" spans="1:13" s="47" customFormat="1" ht="30" x14ac:dyDescent="0.25">
      <c r="A7" s="62" t="s">
        <v>386</v>
      </c>
      <c r="B7" s="119" t="s">
        <v>1</v>
      </c>
      <c r="C7" s="119" t="s">
        <v>2</v>
      </c>
      <c r="D7" s="63" t="s">
        <v>3</v>
      </c>
      <c r="E7" s="64" t="s">
        <v>4</v>
      </c>
      <c r="F7" s="63" t="s">
        <v>5</v>
      </c>
      <c r="G7" s="63" t="s">
        <v>12</v>
      </c>
      <c r="H7" s="63" t="s">
        <v>13</v>
      </c>
      <c r="I7" s="63" t="s">
        <v>6</v>
      </c>
      <c r="J7" s="63" t="s">
        <v>7</v>
      </c>
      <c r="K7" s="63" t="s">
        <v>14</v>
      </c>
      <c r="L7" s="63" t="s">
        <v>8</v>
      </c>
      <c r="M7" s="65" t="s">
        <v>9</v>
      </c>
    </row>
    <row r="8" spans="1:13" x14ac:dyDescent="0.25">
      <c r="A8" s="169" t="s">
        <v>379</v>
      </c>
      <c r="B8" s="170"/>
      <c r="C8" s="105"/>
      <c r="D8" s="27"/>
      <c r="E8" s="30"/>
      <c r="F8" s="27"/>
      <c r="G8" s="27"/>
      <c r="H8" s="27"/>
      <c r="I8" s="27"/>
      <c r="J8" s="27"/>
      <c r="K8" s="27"/>
      <c r="L8" s="27"/>
      <c r="M8" s="66"/>
    </row>
    <row r="9" spans="1:13" x14ac:dyDescent="0.25">
      <c r="A9" s="67">
        <v>26</v>
      </c>
      <c r="B9" s="105" t="s">
        <v>106</v>
      </c>
      <c r="C9" s="105" t="s">
        <v>107</v>
      </c>
      <c r="D9" s="27" t="s">
        <v>294</v>
      </c>
      <c r="E9" s="30">
        <v>36.5</v>
      </c>
      <c r="F9" s="27">
        <v>0</v>
      </c>
      <c r="G9" s="27">
        <v>10</v>
      </c>
      <c r="H9" s="27">
        <f>F9+G9</f>
        <v>10</v>
      </c>
      <c r="I9" s="27">
        <f>'Jnr XC Record'!V7</f>
        <v>0</v>
      </c>
      <c r="J9" s="27">
        <v>21.8</v>
      </c>
      <c r="K9" s="27">
        <f>I9+J9</f>
        <v>21.8</v>
      </c>
      <c r="L9" s="27">
        <f>E9+H9+K9</f>
        <v>68.3</v>
      </c>
      <c r="M9" s="66" t="s">
        <v>600</v>
      </c>
    </row>
    <row r="10" spans="1:13" x14ac:dyDescent="0.25">
      <c r="A10" s="67">
        <v>27</v>
      </c>
      <c r="B10" s="105" t="s">
        <v>108</v>
      </c>
      <c r="C10" s="105" t="s">
        <v>109</v>
      </c>
      <c r="D10" s="27" t="s">
        <v>294</v>
      </c>
      <c r="E10" s="30">
        <v>38</v>
      </c>
      <c r="F10" s="27">
        <v>0</v>
      </c>
      <c r="G10" s="27">
        <v>0</v>
      </c>
      <c r="H10" s="27">
        <f>F10+G10</f>
        <v>0</v>
      </c>
      <c r="I10" s="27">
        <f>'Jnr XC Record'!V8</f>
        <v>0</v>
      </c>
      <c r="J10" s="27">
        <v>15.4</v>
      </c>
      <c r="K10" s="27">
        <f>I10+J10</f>
        <v>15.4</v>
      </c>
      <c r="L10" s="27">
        <f>E10+H10+K10</f>
        <v>53.4</v>
      </c>
      <c r="M10" s="66" t="s">
        <v>598</v>
      </c>
    </row>
    <row r="11" spans="1:13" x14ac:dyDescent="0.25">
      <c r="A11" s="67">
        <v>28</v>
      </c>
      <c r="B11" s="105" t="s">
        <v>110</v>
      </c>
      <c r="C11" s="105" t="s">
        <v>111</v>
      </c>
      <c r="D11" s="27" t="s">
        <v>294</v>
      </c>
      <c r="E11" s="30">
        <v>30.5</v>
      </c>
      <c r="F11" s="27" t="s">
        <v>590</v>
      </c>
      <c r="G11" s="133"/>
      <c r="H11" s="133"/>
      <c r="I11" s="133"/>
      <c r="J11" s="133"/>
      <c r="K11" s="133"/>
      <c r="L11" s="133"/>
      <c r="M11" s="134"/>
    </row>
    <row r="12" spans="1:13" x14ac:dyDescent="0.25">
      <c r="A12" s="67">
        <v>29</v>
      </c>
      <c r="B12" s="105" t="s">
        <v>112</v>
      </c>
      <c r="C12" s="105" t="s">
        <v>113</v>
      </c>
      <c r="D12" s="27" t="s">
        <v>294</v>
      </c>
      <c r="E12" s="30">
        <v>45.5</v>
      </c>
      <c r="F12" s="27">
        <v>8</v>
      </c>
      <c r="G12" s="27">
        <v>0</v>
      </c>
      <c r="H12" s="27">
        <f>F12+G12</f>
        <v>8</v>
      </c>
      <c r="I12" s="27">
        <f>'Jnr XC Record'!V9</f>
        <v>60</v>
      </c>
      <c r="J12" s="27">
        <v>40.6</v>
      </c>
      <c r="K12" s="27">
        <f>I12+J12</f>
        <v>100.6</v>
      </c>
      <c r="L12" s="27">
        <f>E12+H12+K12</f>
        <v>154.1</v>
      </c>
      <c r="M12" s="66" t="s">
        <v>602</v>
      </c>
    </row>
    <row r="13" spans="1:13" x14ac:dyDescent="0.25">
      <c r="A13" s="67">
        <v>30</v>
      </c>
      <c r="B13" s="105" t="s">
        <v>297</v>
      </c>
      <c r="C13" s="105" t="s">
        <v>564</v>
      </c>
      <c r="D13" s="27" t="s">
        <v>352</v>
      </c>
      <c r="E13" s="30">
        <v>44</v>
      </c>
      <c r="F13" s="27" t="s">
        <v>590</v>
      </c>
      <c r="G13" s="133"/>
      <c r="H13" s="133"/>
      <c r="I13" s="133"/>
      <c r="J13" s="133"/>
      <c r="K13" s="133"/>
      <c r="L13" s="133"/>
      <c r="M13" s="134"/>
    </row>
    <row r="14" spans="1:13" x14ac:dyDescent="0.25">
      <c r="A14" s="67">
        <v>31</v>
      </c>
      <c r="B14" s="105" t="s">
        <v>183</v>
      </c>
      <c r="C14" s="105" t="s">
        <v>567</v>
      </c>
      <c r="D14" s="27" t="s">
        <v>298</v>
      </c>
      <c r="E14" s="30">
        <v>47</v>
      </c>
      <c r="F14" s="27">
        <v>12</v>
      </c>
      <c r="G14" s="27">
        <v>6</v>
      </c>
      <c r="H14" s="27">
        <f>F14+G14</f>
        <v>18</v>
      </c>
      <c r="I14" s="27" t="s">
        <v>590</v>
      </c>
      <c r="J14" s="133"/>
      <c r="K14" s="133"/>
      <c r="L14" s="133"/>
      <c r="M14" s="134"/>
    </row>
    <row r="15" spans="1:13" x14ac:dyDescent="0.25">
      <c r="A15" s="67">
        <v>32</v>
      </c>
      <c r="B15" s="105" t="s">
        <v>184</v>
      </c>
      <c r="C15" s="105" t="s">
        <v>565</v>
      </c>
      <c r="D15" s="27" t="s">
        <v>298</v>
      </c>
      <c r="E15" s="30">
        <v>43.5</v>
      </c>
      <c r="F15" s="27">
        <v>4</v>
      </c>
      <c r="G15" s="27">
        <v>0</v>
      </c>
      <c r="H15" s="27">
        <f>F15+G15</f>
        <v>4</v>
      </c>
      <c r="I15" s="27" t="str">
        <f>'Jnr XC Record'!V11</f>
        <v>Elim</v>
      </c>
      <c r="J15" s="133"/>
      <c r="K15" s="133"/>
      <c r="L15" s="133"/>
      <c r="M15" s="134"/>
    </row>
    <row r="16" spans="1:13" x14ac:dyDescent="0.25">
      <c r="A16" s="67">
        <v>33</v>
      </c>
      <c r="B16" s="105" t="s">
        <v>185</v>
      </c>
      <c r="C16" s="105" t="s">
        <v>186</v>
      </c>
      <c r="D16" s="27" t="s">
        <v>298</v>
      </c>
      <c r="E16" s="30">
        <v>41</v>
      </c>
      <c r="F16" s="27" t="s">
        <v>590</v>
      </c>
      <c r="G16" s="133"/>
      <c r="H16" s="133"/>
      <c r="I16" s="133"/>
      <c r="J16" s="133"/>
      <c r="K16" s="133"/>
      <c r="L16" s="133"/>
      <c r="M16" s="134"/>
    </row>
    <row r="17" spans="1:13" x14ac:dyDescent="0.25">
      <c r="A17" s="67">
        <v>34</v>
      </c>
      <c r="B17" s="105" t="s">
        <v>187</v>
      </c>
      <c r="C17" s="105" t="s">
        <v>419</v>
      </c>
      <c r="D17" s="27" t="s">
        <v>298</v>
      </c>
      <c r="E17" s="30">
        <v>37</v>
      </c>
      <c r="F17" s="27">
        <v>8</v>
      </c>
      <c r="G17" s="27">
        <v>0</v>
      </c>
      <c r="H17" s="27">
        <f>F17+G17</f>
        <v>8</v>
      </c>
      <c r="I17" s="27" t="str">
        <f>'Jnr XC Record'!V12</f>
        <v>Elim</v>
      </c>
      <c r="J17" s="133"/>
      <c r="K17" s="133"/>
      <c r="L17" s="133"/>
      <c r="M17" s="134"/>
    </row>
    <row r="18" spans="1:13" x14ac:dyDescent="0.25">
      <c r="A18" s="67">
        <v>35</v>
      </c>
      <c r="B18" s="105" t="s">
        <v>299</v>
      </c>
      <c r="C18" s="105" t="s">
        <v>300</v>
      </c>
      <c r="D18" s="27" t="s">
        <v>353</v>
      </c>
      <c r="E18" s="30">
        <v>44</v>
      </c>
      <c r="F18" s="27">
        <v>0</v>
      </c>
      <c r="G18" s="27">
        <v>0</v>
      </c>
      <c r="H18" s="27">
        <f>F18+G18</f>
        <v>0</v>
      </c>
      <c r="I18" s="27">
        <f>'Jnr XC Record'!V13</f>
        <v>20</v>
      </c>
      <c r="J18" s="27">
        <v>31.8</v>
      </c>
      <c r="K18" s="27">
        <f>I18+J18</f>
        <v>51.8</v>
      </c>
      <c r="L18" s="27">
        <f>E18+H18+K18</f>
        <v>95.8</v>
      </c>
      <c r="M18" s="66" t="s">
        <v>601</v>
      </c>
    </row>
    <row r="19" spans="1:13" x14ac:dyDescent="0.25">
      <c r="A19" s="67">
        <v>36</v>
      </c>
      <c r="B19" s="105" t="s">
        <v>301</v>
      </c>
      <c r="C19" s="105" t="s">
        <v>302</v>
      </c>
      <c r="D19" s="27" t="s">
        <v>353</v>
      </c>
      <c r="E19" s="30"/>
      <c r="F19" s="27" t="s">
        <v>586</v>
      </c>
      <c r="G19" s="27"/>
      <c r="H19" s="133"/>
      <c r="I19" s="133"/>
      <c r="J19" s="133"/>
      <c r="K19" s="133"/>
      <c r="L19" s="133"/>
      <c r="M19" s="134"/>
    </row>
    <row r="20" spans="1:13" x14ac:dyDescent="0.25">
      <c r="A20" s="67">
        <v>37</v>
      </c>
      <c r="B20" s="105" t="s">
        <v>288</v>
      </c>
      <c r="C20" s="105" t="s">
        <v>289</v>
      </c>
      <c r="D20" s="27" t="s">
        <v>355</v>
      </c>
      <c r="E20" s="30">
        <v>43</v>
      </c>
      <c r="F20" s="27">
        <v>4</v>
      </c>
      <c r="G20" s="27">
        <v>0</v>
      </c>
      <c r="H20" s="27">
        <f>F20+G20</f>
        <v>4</v>
      </c>
      <c r="I20" s="27">
        <f>'Jnr XC Record'!V14</f>
        <v>0</v>
      </c>
      <c r="J20" s="27">
        <v>17</v>
      </c>
      <c r="K20" s="27">
        <f>I20+J20</f>
        <v>17</v>
      </c>
      <c r="L20" s="27">
        <f>E20+H20+K20</f>
        <v>64</v>
      </c>
      <c r="M20" s="66" t="s">
        <v>599</v>
      </c>
    </row>
    <row r="21" spans="1:13" x14ac:dyDescent="0.25">
      <c r="A21" s="67">
        <v>38</v>
      </c>
      <c r="B21" s="105" t="s">
        <v>303</v>
      </c>
      <c r="C21" s="105" t="s">
        <v>304</v>
      </c>
      <c r="D21" s="27" t="s">
        <v>355</v>
      </c>
      <c r="E21" s="30">
        <v>42.5</v>
      </c>
      <c r="F21" s="27">
        <v>4</v>
      </c>
      <c r="G21" s="27">
        <v>3</v>
      </c>
      <c r="H21" s="27">
        <f>F21+G21</f>
        <v>7</v>
      </c>
      <c r="I21" s="27">
        <f>'Jnr XC Record'!V15</f>
        <v>0</v>
      </c>
      <c r="J21" s="27">
        <v>0</v>
      </c>
      <c r="K21" s="27">
        <f>I21+J21</f>
        <v>0</v>
      </c>
      <c r="L21" s="27">
        <f>E21+H21+K21</f>
        <v>49.5</v>
      </c>
      <c r="M21" s="66" t="s">
        <v>595</v>
      </c>
    </row>
    <row r="22" spans="1:13" x14ac:dyDescent="0.25">
      <c r="A22" s="67">
        <v>39</v>
      </c>
      <c r="B22" s="105" t="s">
        <v>290</v>
      </c>
      <c r="C22" s="105" t="s">
        <v>425</v>
      </c>
      <c r="D22" s="27" t="s">
        <v>355</v>
      </c>
      <c r="E22" s="30">
        <v>40</v>
      </c>
      <c r="F22" s="27">
        <v>4</v>
      </c>
      <c r="G22" s="27">
        <v>0</v>
      </c>
      <c r="H22" s="27">
        <f>F22+G22</f>
        <v>4</v>
      </c>
      <c r="I22" s="27" t="str">
        <f>'Jnr XC Record'!V16</f>
        <v>Elim</v>
      </c>
      <c r="J22" s="133"/>
      <c r="K22" s="133"/>
      <c r="L22" s="133"/>
      <c r="M22" s="134"/>
    </row>
    <row r="23" spans="1:13" x14ac:dyDescent="0.25">
      <c r="A23" s="67">
        <v>40</v>
      </c>
      <c r="B23" s="105" t="s">
        <v>291</v>
      </c>
      <c r="C23" s="105" t="s">
        <v>292</v>
      </c>
      <c r="D23" s="27" t="s">
        <v>355</v>
      </c>
      <c r="E23" s="30">
        <v>31.5</v>
      </c>
      <c r="F23" s="27">
        <v>4</v>
      </c>
      <c r="G23" s="27">
        <v>0</v>
      </c>
      <c r="H23" s="27">
        <f>F23+G23</f>
        <v>4</v>
      </c>
      <c r="I23" s="27">
        <f>'Jnr XC Record'!V17</f>
        <v>0</v>
      </c>
      <c r="J23" s="27">
        <v>7.8</v>
      </c>
      <c r="K23" s="27">
        <f>I23+J23</f>
        <v>7.8</v>
      </c>
      <c r="L23" s="27">
        <f>E23+H23+K23</f>
        <v>43.3</v>
      </c>
      <c r="M23" s="66" t="s">
        <v>593</v>
      </c>
    </row>
    <row r="24" spans="1:13" ht="15.75" thickBot="1" x14ac:dyDescent="0.3">
      <c r="A24" s="68">
        <v>41</v>
      </c>
      <c r="B24" s="113" t="s">
        <v>295</v>
      </c>
      <c r="C24" s="113" t="s">
        <v>296</v>
      </c>
      <c r="D24" s="54" t="s">
        <v>351</v>
      </c>
      <c r="E24" s="132">
        <v>33</v>
      </c>
      <c r="F24" s="54">
        <v>8</v>
      </c>
      <c r="G24" s="54">
        <v>0</v>
      </c>
      <c r="H24" s="54">
        <f>F24+G24</f>
        <v>8</v>
      </c>
      <c r="I24" s="54">
        <f>'Jnr XC Record'!V18</f>
        <v>0</v>
      </c>
      <c r="J24" s="54">
        <v>6.2</v>
      </c>
      <c r="K24" s="54">
        <f>I24+J24</f>
        <v>6.2</v>
      </c>
      <c r="L24" s="54">
        <f>E24+H24+K24</f>
        <v>47.2</v>
      </c>
      <c r="M24" s="69" t="s">
        <v>594</v>
      </c>
    </row>
  </sheetData>
  <sortState ref="A9:M24">
    <sortCondition ref="A9:A24"/>
  </sortState>
  <mergeCells count="1">
    <mergeCell ref="A8:B8"/>
  </mergeCells>
  <pageMargins left="0.7" right="0.7" top="0.75" bottom="0.75" header="0.3" footer="0.3"/>
  <pageSetup paperSize="9" scale="97" orientation="landscape" horizontalDpi="1200" verticalDpi="1200" r:id="rId1"/>
  <rowBreaks count="1" manualBreakCount="1">
    <brk id="6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  <pageSetUpPr fitToPage="1"/>
  </sheetPr>
  <dimension ref="A2:F21"/>
  <sheetViews>
    <sheetView view="pageBreakPreview" zoomScale="120" zoomScaleNormal="100" zoomScaleSheetLayoutView="120" workbookViewId="0">
      <selection activeCell="F4" sqref="F4:F7"/>
    </sheetView>
  </sheetViews>
  <sheetFormatPr defaultRowHeight="15" x14ac:dyDescent="0.25"/>
  <cols>
    <col min="1" max="1" width="8.28515625" customWidth="1"/>
    <col min="2" max="2" width="14.7109375" bestFit="1" customWidth="1"/>
    <col min="3" max="3" width="20.42578125" bestFit="1" customWidth="1"/>
    <col min="4" max="4" width="17" bestFit="1" customWidth="1"/>
    <col min="5" max="5" width="21.7109375" bestFit="1" customWidth="1"/>
    <col min="6" max="6" width="16.7109375" bestFit="1" customWidth="1"/>
  </cols>
  <sheetData>
    <row r="2" spans="1:6" x14ac:dyDescent="0.25">
      <c r="A2" s="165" t="s">
        <v>114</v>
      </c>
      <c r="B2" s="165"/>
      <c r="C2" s="165"/>
      <c r="D2" s="165"/>
      <c r="E2" s="165"/>
      <c r="F2" s="165"/>
    </row>
    <row r="3" spans="1:6" x14ac:dyDescent="0.25">
      <c r="A3" s="3" t="s">
        <v>0</v>
      </c>
      <c r="B3" s="3" t="s">
        <v>1</v>
      </c>
      <c r="C3" s="3" t="s">
        <v>2</v>
      </c>
      <c r="D3" s="3" t="s">
        <v>8</v>
      </c>
      <c r="E3" s="3" t="s">
        <v>10</v>
      </c>
      <c r="F3" s="3" t="s">
        <v>11</v>
      </c>
    </row>
    <row r="4" spans="1:6" x14ac:dyDescent="0.25">
      <c r="A4" s="2">
        <v>26</v>
      </c>
      <c r="B4" s="27" t="s">
        <v>106</v>
      </c>
      <c r="C4" s="27" t="s">
        <v>107</v>
      </c>
      <c r="D4" s="27">
        <f>'Junior Score sheet'!L9</f>
        <v>68.3</v>
      </c>
      <c r="E4" s="2">
        <v>68.3</v>
      </c>
      <c r="F4" s="171">
        <f>E4+E5+E6+E7</f>
        <v>275.79999999999995</v>
      </c>
    </row>
    <row r="5" spans="1:6" x14ac:dyDescent="0.25">
      <c r="A5" s="2">
        <v>27</v>
      </c>
      <c r="B5" s="27" t="s">
        <v>108</v>
      </c>
      <c r="C5" s="27" t="s">
        <v>109</v>
      </c>
      <c r="D5" s="27">
        <f>'Junior Score sheet'!L10</f>
        <v>53.4</v>
      </c>
      <c r="E5" s="2">
        <v>53.4</v>
      </c>
      <c r="F5" s="172"/>
    </row>
    <row r="6" spans="1:6" x14ac:dyDescent="0.25">
      <c r="A6" s="2">
        <v>28</v>
      </c>
      <c r="B6" s="27" t="s">
        <v>110</v>
      </c>
      <c r="C6" s="27" t="s">
        <v>111</v>
      </c>
      <c r="D6" s="133">
        <f>'Junior Score sheet'!L11</f>
        <v>0</v>
      </c>
      <c r="E6" s="2"/>
      <c r="F6" s="172"/>
    </row>
    <row r="7" spans="1:6" x14ac:dyDescent="0.25">
      <c r="A7" s="2">
        <v>29</v>
      </c>
      <c r="B7" s="27" t="s">
        <v>112</v>
      </c>
      <c r="C7" s="27" t="s">
        <v>113</v>
      </c>
      <c r="D7" s="27">
        <f>'Junior Score sheet'!L12</f>
        <v>154.1</v>
      </c>
      <c r="E7" s="2">
        <v>154.1</v>
      </c>
      <c r="F7" s="173"/>
    </row>
    <row r="9" spans="1:6" x14ac:dyDescent="0.25">
      <c r="A9" s="165" t="s">
        <v>188</v>
      </c>
      <c r="B9" s="165"/>
      <c r="C9" s="165"/>
      <c r="D9" s="165"/>
      <c r="E9" s="165"/>
      <c r="F9" s="165"/>
    </row>
    <row r="10" spans="1:6" x14ac:dyDescent="0.25">
      <c r="A10" s="3" t="s">
        <v>0</v>
      </c>
      <c r="B10" s="3" t="s">
        <v>1</v>
      </c>
      <c r="C10" s="3" t="s">
        <v>2</v>
      </c>
      <c r="D10" s="3" t="s">
        <v>8</v>
      </c>
      <c r="E10" s="3" t="s">
        <v>10</v>
      </c>
      <c r="F10" s="3" t="s">
        <v>11</v>
      </c>
    </row>
    <row r="11" spans="1:6" x14ac:dyDescent="0.25">
      <c r="A11" s="2">
        <v>31</v>
      </c>
      <c r="B11" s="2" t="s">
        <v>183</v>
      </c>
      <c r="C11" s="98" t="s">
        <v>567</v>
      </c>
      <c r="D11" s="2" t="s">
        <v>590</v>
      </c>
      <c r="E11" s="2"/>
      <c r="F11" s="171">
        <f>E11+E12+E13+E14</f>
        <v>0</v>
      </c>
    </row>
    <row r="12" spans="1:6" x14ac:dyDescent="0.25">
      <c r="A12" s="2">
        <v>32</v>
      </c>
      <c r="B12" s="2" t="s">
        <v>184</v>
      </c>
      <c r="C12" s="98" t="s">
        <v>565</v>
      </c>
      <c r="D12" s="2" t="s">
        <v>590</v>
      </c>
      <c r="E12" s="2"/>
      <c r="F12" s="172"/>
    </row>
    <row r="13" spans="1:6" x14ac:dyDescent="0.25">
      <c r="A13" s="2">
        <v>33</v>
      </c>
      <c r="B13" s="2" t="s">
        <v>185</v>
      </c>
      <c r="C13" s="2" t="s">
        <v>186</v>
      </c>
      <c r="D13" s="2" t="s">
        <v>590</v>
      </c>
      <c r="E13" s="2"/>
      <c r="F13" s="172"/>
    </row>
    <row r="14" spans="1:6" x14ac:dyDescent="0.25">
      <c r="A14" s="2">
        <v>34</v>
      </c>
      <c r="B14" s="2" t="s">
        <v>187</v>
      </c>
      <c r="C14" s="2" t="s">
        <v>419</v>
      </c>
      <c r="D14" s="2" t="s">
        <v>590</v>
      </c>
      <c r="E14" s="2"/>
      <c r="F14" s="173"/>
    </row>
    <row r="16" spans="1:6" x14ac:dyDescent="0.25">
      <c r="A16" s="165" t="s">
        <v>356</v>
      </c>
      <c r="B16" s="165"/>
      <c r="C16" s="165"/>
      <c r="D16" s="165"/>
      <c r="E16" s="165"/>
      <c r="F16" s="165"/>
    </row>
    <row r="17" spans="1:6" x14ac:dyDescent="0.25">
      <c r="A17" s="3" t="s">
        <v>0</v>
      </c>
      <c r="B17" s="3" t="s">
        <v>1</v>
      </c>
      <c r="C17" s="3" t="s">
        <v>2</v>
      </c>
      <c r="D17" s="3" t="s">
        <v>8</v>
      </c>
      <c r="E17" s="3" t="s">
        <v>10</v>
      </c>
      <c r="F17" s="3" t="s">
        <v>11</v>
      </c>
    </row>
    <row r="18" spans="1:6" x14ac:dyDescent="0.25">
      <c r="A18" s="2">
        <v>37</v>
      </c>
      <c r="B18" s="2" t="s">
        <v>288</v>
      </c>
      <c r="C18" s="2" t="s">
        <v>289</v>
      </c>
      <c r="D18" s="2">
        <f>'Junior Score sheet'!L20</f>
        <v>64</v>
      </c>
      <c r="E18" s="2">
        <v>64</v>
      </c>
      <c r="F18" s="171">
        <f>E18+E19+E20+E21</f>
        <v>156.80000000000001</v>
      </c>
    </row>
    <row r="19" spans="1:6" x14ac:dyDescent="0.25">
      <c r="A19" s="2">
        <v>38</v>
      </c>
      <c r="B19" s="2" t="s">
        <v>303</v>
      </c>
      <c r="C19" s="2" t="s">
        <v>304</v>
      </c>
      <c r="D19" s="2">
        <f>'Junior Score sheet'!L21</f>
        <v>49.5</v>
      </c>
      <c r="E19" s="2">
        <v>49.5</v>
      </c>
      <c r="F19" s="172"/>
    </row>
    <row r="20" spans="1:6" x14ac:dyDescent="0.25">
      <c r="A20" s="2">
        <v>39</v>
      </c>
      <c r="B20" s="2" t="s">
        <v>290</v>
      </c>
      <c r="C20" s="2" t="s">
        <v>425</v>
      </c>
      <c r="D20" s="2" t="s">
        <v>590</v>
      </c>
      <c r="E20" s="2"/>
      <c r="F20" s="172"/>
    </row>
    <row r="21" spans="1:6" x14ac:dyDescent="0.25">
      <c r="A21" s="2">
        <v>40</v>
      </c>
      <c r="B21" s="2" t="s">
        <v>291</v>
      </c>
      <c r="C21" s="2" t="s">
        <v>292</v>
      </c>
      <c r="D21" s="2">
        <f>'Junior Score sheet'!L23</f>
        <v>43.3</v>
      </c>
      <c r="E21" s="2">
        <v>43.3</v>
      </c>
      <c r="F21" s="173"/>
    </row>
  </sheetData>
  <mergeCells count="6">
    <mergeCell ref="A2:F2"/>
    <mergeCell ref="F18:F21"/>
    <mergeCell ref="A9:F9"/>
    <mergeCell ref="F11:F14"/>
    <mergeCell ref="A16:F16"/>
    <mergeCell ref="F4:F7"/>
  </mergeCells>
  <pageMargins left="0.70866141732283472" right="0.70866141732283472" top="0.74803149606299213" bottom="0.7480314960629921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9</vt:i4>
      </vt:variant>
    </vt:vector>
  </HeadingPairs>
  <TitlesOfParts>
    <vt:vector size="24" baseType="lpstr">
      <vt:lpstr>Running order</vt:lpstr>
      <vt:lpstr>Senior 100 &amp; 100+ Score Sheet</vt:lpstr>
      <vt:lpstr>Senior 100 &amp; 100+ Teams</vt:lpstr>
      <vt:lpstr>Snr 100&amp;+ XC Record</vt:lpstr>
      <vt:lpstr>Senior 90 Score Sheet</vt:lpstr>
      <vt:lpstr>Senior 90 Teams</vt:lpstr>
      <vt:lpstr>Snr 90 XC Record</vt:lpstr>
      <vt:lpstr>Junior Score sheet</vt:lpstr>
      <vt:lpstr>Junior Teams</vt:lpstr>
      <vt:lpstr>Jnr XC Record</vt:lpstr>
      <vt:lpstr>Senior 80 Score Sheet</vt:lpstr>
      <vt:lpstr>Senior 80 Teams</vt:lpstr>
      <vt:lpstr>Snr 80 XC Record</vt:lpstr>
      <vt:lpstr>Rules for scoring</vt:lpstr>
      <vt:lpstr>xcountry time pens</vt:lpstr>
      <vt:lpstr>'Junior Score sheet'!Print_Area</vt:lpstr>
      <vt:lpstr>'Junior Teams'!Print_Area</vt:lpstr>
      <vt:lpstr>'Running order'!Print_Area</vt:lpstr>
      <vt:lpstr>'Senior 100 &amp; 100+ Score Sheet'!Print_Area</vt:lpstr>
      <vt:lpstr>'Senior 100 &amp; 100+ Teams'!Print_Area</vt:lpstr>
      <vt:lpstr>'Senior 80 Score Sheet'!Print_Area</vt:lpstr>
      <vt:lpstr>'Senior 80 Teams'!Print_Area</vt:lpstr>
      <vt:lpstr>'Senior 90 Score Sheet'!Print_Area</vt:lpstr>
      <vt:lpstr>'Senior 90 Teams'!Print_Area</vt:lpstr>
    </vt:vector>
  </TitlesOfParts>
  <Company>Cornwall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Hadfield</dc:creator>
  <cp:lastModifiedBy>caroline wills</cp:lastModifiedBy>
  <cp:lastPrinted>2013-06-23T15:56:55Z</cp:lastPrinted>
  <dcterms:created xsi:type="dcterms:W3CDTF">2013-06-17T08:57:30Z</dcterms:created>
  <dcterms:modified xsi:type="dcterms:W3CDTF">2013-06-24T11:23:51Z</dcterms:modified>
</cp:coreProperties>
</file>